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gotintseva\Desktop\поручения\ЧИСЛЕННОСТЬ\2025 год\"/>
    </mc:Choice>
  </mc:AlternateContent>
  <xr:revisionPtr revIDLastSave="0" documentId="8_{5148BCE9-5524-4621-8740-B8EE9B2D48D5}" xr6:coauthVersionLast="47" xr6:coauthVersionMax="47" xr10:uidLastSave="{00000000-0000-0000-0000-000000000000}"/>
  <bookViews>
    <workbookView xWindow="-120" yWindow="-120" windowWidth="29040" windowHeight="15840" xr2:uid="{76AB4A7E-BB27-4FAF-9110-B0BA1FDDB0F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0" i="1" l="1"/>
  <c r="F140" i="1"/>
  <c r="E139" i="1"/>
  <c r="H139" i="1" s="1"/>
  <c r="D139" i="1"/>
  <c r="E138" i="1"/>
  <c r="E140" i="1" s="1"/>
  <c r="D138" i="1"/>
  <c r="D140" i="1" s="1"/>
  <c r="F137" i="1"/>
  <c r="E137" i="1"/>
  <c r="D136" i="1"/>
  <c r="H136" i="1" s="1"/>
  <c r="H135" i="1"/>
  <c r="D135" i="1"/>
  <c r="D134" i="1"/>
  <c r="H134" i="1" s="1"/>
  <c r="H133" i="1"/>
  <c r="E133" i="1"/>
  <c r="D133" i="1"/>
  <c r="G132" i="1"/>
  <c r="H132" i="1" s="1"/>
  <c r="F131" i="1"/>
  <c r="D131" i="1"/>
  <c r="H131" i="1" s="1"/>
  <c r="H130" i="1"/>
  <c r="F130" i="1"/>
  <c r="E130" i="1"/>
  <c r="D130" i="1"/>
  <c r="G129" i="1"/>
  <c r="G137" i="1" s="1"/>
  <c r="F129" i="1"/>
  <c r="E129" i="1"/>
  <c r="D129" i="1"/>
  <c r="D137" i="1" s="1"/>
  <c r="E128" i="1"/>
  <c r="F127" i="1"/>
  <c r="H127" i="1" s="1"/>
  <c r="H126" i="1"/>
  <c r="E126" i="1"/>
  <c r="D126" i="1"/>
  <c r="D128" i="1" s="1"/>
  <c r="H125" i="1"/>
  <c r="H124" i="1"/>
  <c r="F123" i="1"/>
  <c r="E123" i="1"/>
  <c r="H123" i="1" s="1"/>
  <c r="H122" i="1"/>
  <c r="H128" i="1" s="1"/>
  <c r="G122" i="1"/>
  <c r="G128" i="1" s="1"/>
  <c r="F122" i="1"/>
  <c r="E122" i="1"/>
  <c r="E121" i="1"/>
  <c r="D121" i="1"/>
  <c r="D120" i="1"/>
  <c r="H120" i="1" s="1"/>
  <c r="G119" i="1"/>
  <c r="H119" i="1" s="1"/>
  <c r="F119" i="1"/>
  <c r="E119" i="1"/>
  <c r="G118" i="1"/>
  <c r="F118" i="1"/>
  <c r="E118" i="1"/>
  <c r="D118" i="1"/>
  <c r="H118" i="1" s="1"/>
  <c r="H117" i="1"/>
  <c r="E117" i="1"/>
  <c r="D117" i="1"/>
  <c r="F116" i="1"/>
  <c r="H116" i="1" s="1"/>
  <c r="E116" i="1"/>
  <c r="D116" i="1"/>
  <c r="G115" i="1"/>
  <c r="G121" i="1" s="1"/>
  <c r="G141" i="1" s="1"/>
  <c r="F115" i="1"/>
  <c r="F121" i="1" s="1"/>
  <c r="E115" i="1"/>
  <c r="D115" i="1"/>
  <c r="H115" i="1" s="1"/>
  <c r="F109" i="1"/>
  <c r="D108" i="1"/>
  <c r="D107" i="1"/>
  <c r="C107" i="1"/>
  <c r="C108" i="1" s="1"/>
  <c r="G106" i="1"/>
  <c r="F106" i="1"/>
  <c r="C106" i="1"/>
  <c r="N105" i="1"/>
  <c r="D105" i="1"/>
  <c r="N102" i="1"/>
  <c r="H102" i="1"/>
  <c r="G102" i="1"/>
  <c r="N101" i="1"/>
  <c r="H101" i="1"/>
  <c r="G101" i="1"/>
  <c r="C101" i="1"/>
  <c r="N100" i="1"/>
  <c r="H100" i="1"/>
  <c r="G100" i="1"/>
  <c r="D100" i="1"/>
  <c r="C100" i="1"/>
  <c r="E100" i="1" s="1"/>
  <c r="N98" i="1"/>
  <c r="H98" i="1"/>
  <c r="G98" i="1"/>
  <c r="C98" i="1"/>
  <c r="N97" i="1"/>
  <c r="N109" i="1" s="1"/>
  <c r="H97" i="1"/>
  <c r="H109" i="1" s="1"/>
  <c r="G97" i="1"/>
  <c r="G109" i="1" s="1"/>
  <c r="D97" i="1"/>
  <c r="D109" i="1" s="1"/>
  <c r="N96" i="1"/>
  <c r="H96" i="1"/>
  <c r="G96" i="1"/>
  <c r="F96" i="1"/>
  <c r="D96" i="1"/>
  <c r="C96" i="1"/>
  <c r="E96" i="1" s="1"/>
  <c r="E92" i="1"/>
  <c r="E91" i="1"/>
  <c r="N89" i="1"/>
  <c r="N106" i="1" s="1"/>
  <c r="H89" i="1"/>
  <c r="H106" i="1" s="1"/>
  <c r="G89" i="1"/>
  <c r="F89" i="1"/>
  <c r="E89" i="1"/>
  <c r="E106" i="1" s="1"/>
  <c r="D89" i="1"/>
  <c r="D106" i="1" s="1"/>
  <c r="C89" i="1"/>
  <c r="N86" i="1"/>
  <c r="H86" i="1"/>
  <c r="H105" i="1" s="1"/>
  <c r="G86" i="1"/>
  <c r="G105" i="1" s="1"/>
  <c r="F86" i="1"/>
  <c r="D86" i="1"/>
  <c r="C86" i="1"/>
  <c r="C105" i="1" s="1"/>
  <c r="E85" i="1"/>
  <c r="E84" i="1"/>
  <c r="E86" i="1" s="1"/>
  <c r="N81" i="1"/>
  <c r="N82" i="1" s="1"/>
  <c r="N103" i="1" s="1"/>
  <c r="N104" i="1" s="1"/>
  <c r="M81" i="1"/>
  <c r="M82" i="1" s="1"/>
  <c r="L81" i="1"/>
  <c r="K81" i="1"/>
  <c r="J81" i="1"/>
  <c r="J82" i="1" s="1"/>
  <c r="I81" i="1"/>
  <c r="I82" i="1" s="1"/>
  <c r="H81" i="1"/>
  <c r="G81" i="1"/>
  <c r="F81" i="1"/>
  <c r="F82" i="1" s="1"/>
  <c r="D81" i="1"/>
  <c r="D98" i="1" s="1"/>
  <c r="C81" i="1"/>
  <c r="E80" i="1"/>
  <c r="E79" i="1"/>
  <c r="E78" i="1"/>
  <c r="E77" i="1"/>
  <c r="E76" i="1"/>
  <c r="E75" i="1"/>
  <c r="E74" i="1"/>
  <c r="E73" i="1"/>
  <c r="E72" i="1"/>
  <c r="E71" i="1"/>
  <c r="E81" i="1" s="1"/>
  <c r="E70" i="1"/>
  <c r="E69" i="1"/>
  <c r="N68" i="1"/>
  <c r="M68" i="1"/>
  <c r="L68" i="1"/>
  <c r="K68" i="1"/>
  <c r="J68" i="1"/>
  <c r="I68" i="1"/>
  <c r="H68" i="1"/>
  <c r="G68" i="1"/>
  <c r="D68" i="1"/>
  <c r="D102" i="1" s="1"/>
  <c r="C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68" i="1" s="1"/>
  <c r="N49" i="1"/>
  <c r="M49" i="1"/>
  <c r="L49" i="1"/>
  <c r="K49" i="1"/>
  <c r="J49" i="1"/>
  <c r="I49" i="1"/>
  <c r="H49" i="1"/>
  <c r="G49" i="1"/>
  <c r="D49" i="1"/>
  <c r="C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49" i="1" s="1"/>
  <c r="N30" i="1"/>
  <c r="M30" i="1"/>
  <c r="L30" i="1"/>
  <c r="L82" i="1" s="1"/>
  <c r="K30" i="1"/>
  <c r="K82" i="1" s="1"/>
  <c r="J30" i="1"/>
  <c r="I30" i="1"/>
  <c r="H30" i="1"/>
  <c r="H82" i="1" s="1"/>
  <c r="H103" i="1" s="1"/>
  <c r="H104" i="1" s="1"/>
  <c r="G30" i="1"/>
  <c r="G82" i="1" s="1"/>
  <c r="G103" i="1" s="1"/>
  <c r="G104" i="1" s="1"/>
  <c r="F30" i="1"/>
  <c r="D30" i="1"/>
  <c r="D82" i="1" s="1"/>
  <c r="D103" i="1" s="1"/>
  <c r="D104" i="1" s="1"/>
  <c r="C30" i="1"/>
  <c r="C82" i="1" s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30" i="1" s="1"/>
  <c r="E9" i="1"/>
  <c r="E98" i="1" l="1"/>
  <c r="E107" i="1"/>
  <c r="E108" i="1" s="1"/>
  <c r="E105" i="1"/>
  <c r="E97" i="1"/>
  <c r="H121" i="1"/>
  <c r="E141" i="1"/>
  <c r="E82" i="1"/>
  <c r="E103" i="1" s="1"/>
  <c r="E104" i="1" s="1"/>
  <c r="C103" i="1"/>
  <c r="C104" i="1"/>
  <c r="D141" i="1"/>
  <c r="D99" i="1"/>
  <c r="N99" i="1"/>
  <c r="D101" i="1"/>
  <c r="E101" i="1" s="1"/>
  <c r="F128" i="1"/>
  <c r="F141" i="1" s="1"/>
  <c r="G99" i="1"/>
  <c r="H138" i="1"/>
  <c r="H140" i="1" s="1"/>
  <c r="H129" i="1"/>
  <c r="H137" i="1" s="1"/>
  <c r="C102" i="1"/>
  <c r="E102" i="1" s="1"/>
  <c r="C97" i="1"/>
  <c r="C99" i="1" s="1"/>
  <c r="C109" i="1" s="1"/>
  <c r="H99" i="1"/>
  <c r="H141" i="1" l="1"/>
  <c r="E99" i="1"/>
  <c r="E109" i="1"/>
</calcChain>
</file>

<file path=xl/sharedStrings.xml><?xml version="1.0" encoding="utf-8"?>
<sst xmlns="http://schemas.openxmlformats.org/spreadsheetml/2006/main" count="205" uniqueCount="170">
  <si>
    <t>ОГАПОУ "Белгородский строительный колледж"</t>
  </si>
  <si>
    <t xml:space="preserve">Контингент студентов </t>
  </si>
  <si>
    <t>на 01.10.2025 год</t>
  </si>
  <si>
    <t>Численность студентов на 01  октября 2025</t>
  </si>
  <si>
    <t>Движение за месяц</t>
  </si>
  <si>
    <t>Справочно</t>
  </si>
  <si>
    <t>№ п/п</t>
  </si>
  <si>
    <t>группа</t>
  </si>
  <si>
    <t>Бюдж</t>
  </si>
  <si>
    <t>ПДД</t>
  </si>
  <si>
    <t>Всего</t>
  </si>
  <si>
    <t>Число групп по курсам</t>
  </si>
  <si>
    <t>Выбыло</t>
  </si>
  <si>
    <t>Прибыло</t>
  </si>
  <si>
    <t xml:space="preserve"> академ. в т.ч.</t>
  </si>
  <si>
    <t>3 группа (инвалидность с детства)</t>
  </si>
  <si>
    <t>ребенок-инвалид</t>
  </si>
  <si>
    <t>сирота гос</t>
  </si>
  <si>
    <t>сирота опека</t>
  </si>
  <si>
    <t>Участники СВО</t>
  </si>
  <si>
    <t>очная форма обучения</t>
  </si>
  <si>
    <t>С-11</t>
  </si>
  <si>
    <t>С-12</t>
  </si>
  <si>
    <t>С-13</t>
  </si>
  <si>
    <t>С-14</t>
  </si>
  <si>
    <t>ПС-11</t>
  </si>
  <si>
    <t>Т-11</t>
  </si>
  <si>
    <t>ТД-11</t>
  </si>
  <si>
    <t>ТД-12</t>
  </si>
  <si>
    <t>ТД-13</t>
  </si>
  <si>
    <t>ТД-14</t>
  </si>
  <si>
    <t>Э-11</t>
  </si>
  <si>
    <t>Э-12</t>
  </si>
  <si>
    <t>РП-11</t>
  </si>
  <si>
    <t>РП-12</t>
  </si>
  <si>
    <t>МД-11</t>
  </si>
  <si>
    <t>ТК-11</t>
  </si>
  <si>
    <t>ДС-11</t>
  </si>
  <si>
    <t>ТДО-11</t>
  </si>
  <si>
    <t>ОБ-11</t>
  </si>
  <si>
    <t>ИС-11</t>
  </si>
  <si>
    <t>ЭМД-11</t>
  </si>
  <si>
    <t>Итого по I курсу</t>
  </si>
  <si>
    <t>С-21</t>
  </si>
  <si>
    <t>С-22</t>
  </si>
  <si>
    <t>С-23</t>
  </si>
  <si>
    <t>С-24</t>
  </si>
  <si>
    <t>ПС-21</t>
  </si>
  <si>
    <t>Т-21</t>
  </si>
  <si>
    <t xml:space="preserve">ТД-21 </t>
  </si>
  <si>
    <t>ТД-22</t>
  </si>
  <si>
    <t>ТД-23</t>
  </si>
  <si>
    <t>ТД-24</t>
  </si>
  <si>
    <t>Э-21</t>
  </si>
  <si>
    <t>Э-22</t>
  </si>
  <si>
    <t>РП-21</t>
  </si>
  <si>
    <t>ТК-21</t>
  </si>
  <si>
    <t>ДС-21</t>
  </si>
  <si>
    <t>ТДО-21</t>
  </si>
  <si>
    <t>ОБ-21</t>
  </si>
  <si>
    <t>ИС-21</t>
  </si>
  <si>
    <t>Итого по II курсу</t>
  </si>
  <si>
    <t>С-31</t>
  </si>
  <si>
    <t>С-32</t>
  </si>
  <si>
    <t>С-33</t>
  </si>
  <si>
    <t>С-34</t>
  </si>
  <si>
    <t>С-35</t>
  </si>
  <si>
    <t>ПС-31</t>
  </si>
  <si>
    <t>Т-31</t>
  </si>
  <si>
    <t>ТД-31</t>
  </si>
  <si>
    <t>ТД-32</t>
  </si>
  <si>
    <t>ТД-33</t>
  </si>
  <si>
    <t>Э-31</t>
  </si>
  <si>
    <t>Э-32</t>
  </si>
  <si>
    <t>Э-33</t>
  </si>
  <si>
    <t>ОС-31</t>
  </si>
  <si>
    <t>ТК-31</t>
  </si>
  <si>
    <t>МД-31</t>
  </si>
  <si>
    <t>ДС-31</t>
  </si>
  <si>
    <t>ТДО-31</t>
  </si>
  <si>
    <t>Итого по III курсу</t>
  </si>
  <si>
    <t>С-41</t>
  </si>
  <si>
    <t>С-42</t>
  </si>
  <si>
    <t>С-43</t>
  </si>
  <si>
    <t>ПС-41</t>
  </si>
  <si>
    <t>Т-41</t>
  </si>
  <si>
    <t>ТД-41</t>
  </si>
  <si>
    <t>ТД-42</t>
  </si>
  <si>
    <t>ТД-43</t>
  </si>
  <si>
    <t>Э-41</t>
  </si>
  <si>
    <t>Э-42</t>
  </si>
  <si>
    <t>Э-43</t>
  </si>
  <si>
    <t>ТК-41</t>
  </si>
  <si>
    <t>Итого по IV курсу</t>
  </si>
  <si>
    <t>ВСЕГО очное</t>
  </si>
  <si>
    <t>очно-заочная форма обучения</t>
  </si>
  <si>
    <t>ИСВ-11</t>
  </si>
  <si>
    <t>ЭМВ-11</t>
  </si>
  <si>
    <t xml:space="preserve">ВСЕГО очно-заочное </t>
  </si>
  <si>
    <t>заочная форма обучения</t>
  </si>
  <si>
    <t xml:space="preserve">ВСЕГО заочное </t>
  </si>
  <si>
    <t>VIII вид</t>
  </si>
  <si>
    <t>О-11 (рабочий)</t>
  </si>
  <si>
    <t>О-12 (маляр)</t>
  </si>
  <si>
    <t>О-21 (рабочий)</t>
  </si>
  <si>
    <t>О-22 (маляр)</t>
  </si>
  <si>
    <t>Итого VIII вид</t>
  </si>
  <si>
    <t>ВСЕГО ПКР</t>
  </si>
  <si>
    <t>ВСЕГО ПССЗ</t>
  </si>
  <si>
    <t>ИТОГО СПО</t>
  </si>
  <si>
    <t>Строительное отделение</t>
  </si>
  <si>
    <t>Техническое отделение</t>
  </si>
  <si>
    <t>Отделение ЖКХ</t>
  </si>
  <si>
    <t>ОЧНАЯ форма СПО</t>
  </si>
  <si>
    <t>ОЧНАЯ форма всего (с гр. О)</t>
  </si>
  <si>
    <t>ОЧНО-ЗАОЧНАЯ форма</t>
  </si>
  <si>
    <t>ЗАОЧНАЯ форма</t>
  </si>
  <si>
    <t>Планируемый выпуск студ</t>
  </si>
  <si>
    <t>Планируемый выпуск всего</t>
  </si>
  <si>
    <t xml:space="preserve">ИТОГО 
по колледжу </t>
  </si>
  <si>
    <t>Заведующий отделением</t>
  </si>
  <si>
    <t>С.И.Усова</t>
  </si>
  <si>
    <t>А.В.Гребцов</t>
  </si>
  <si>
    <t>Н.А.Першина</t>
  </si>
  <si>
    <t>Спец-ть</t>
  </si>
  <si>
    <t>база</t>
  </si>
  <si>
    <t>обозначение</t>
  </si>
  <si>
    <t>1 курс</t>
  </si>
  <si>
    <t>2 курс</t>
  </si>
  <si>
    <t>3 курс</t>
  </si>
  <si>
    <t>4 курс</t>
  </si>
  <si>
    <t>Итого</t>
  </si>
  <si>
    <t>08.02.01</t>
  </si>
  <si>
    <t>9 кл</t>
  </si>
  <si>
    <t>С</t>
  </si>
  <si>
    <t>11 кл</t>
  </si>
  <si>
    <t>ДС</t>
  </si>
  <si>
    <t>08.01.27</t>
  </si>
  <si>
    <t xml:space="preserve">ОБ </t>
  </si>
  <si>
    <t>08.02.03</t>
  </si>
  <si>
    <t>Т</t>
  </si>
  <si>
    <t>08.02.06</t>
  </si>
  <si>
    <t>ПС</t>
  </si>
  <si>
    <t>08.02.12</t>
  </si>
  <si>
    <t>Итого СО</t>
  </si>
  <si>
    <t>23.02.07</t>
  </si>
  <si>
    <t>ТД</t>
  </si>
  <si>
    <t>ТДО</t>
  </si>
  <si>
    <t>15.02.18</t>
  </si>
  <si>
    <t>РП</t>
  </si>
  <si>
    <t>15.02.14</t>
  </si>
  <si>
    <t>ОС</t>
  </si>
  <si>
    <t>Итого техническое отд</t>
  </si>
  <si>
    <t>08.02.09</t>
  </si>
  <si>
    <t>Э</t>
  </si>
  <si>
    <t>08.02.13</t>
  </si>
  <si>
    <t>ТК</t>
  </si>
  <si>
    <t>08.02.14</t>
  </si>
  <si>
    <t>МД</t>
  </si>
  <si>
    <t>15.02.13</t>
  </si>
  <si>
    <t>08.01.29</t>
  </si>
  <si>
    <t>ИС</t>
  </si>
  <si>
    <t>08.01.31</t>
  </si>
  <si>
    <t>ЭМД</t>
  </si>
  <si>
    <t>Итого ЖКХ</t>
  </si>
  <si>
    <t>Рабочий</t>
  </si>
  <si>
    <t>О</t>
  </si>
  <si>
    <t>Маляр</t>
  </si>
  <si>
    <t>Итого ПО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</si>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</sst>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1" xfId="0" applyFont="1" applyBorder="1"/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center"/>
    </xf>
    <xf numFmtId="49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1" fillId="6" borderId="1" xfId="0" applyNumberFormat="1" applyFont="1" applyFill="1" applyBorder="1"/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3" fillId="3" borderId="0" xfId="0" applyFont="1" applyFill="1"/>
    <xf numFmtId="0" fontId="4" fillId="6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9BFD-272E-4FEB-AFF4-FE2C268329A5}">
  <dimension ref="A1:O142"/>
  <sheetViews>
    <sheetView tabSelected="1" topLeftCell="A119" workbookViewId="0">
      <selection sqref="A1:XFD1048576"/>
    </sheetView>
  </sheetViews>
  <sheetFormatPr defaultRowHeight="15" x14ac:dyDescent="0.25"/>
  <cols>
    <col min="1" max="1" width="9.5703125" style="3" customWidth="1"/>
    <col min="2" max="2" width="21.5703125" style="3" customWidth="1"/>
    <col min="3" max="3" width="10.5703125" style="3" customWidth="1"/>
    <col min="4" max="4" width="8" style="3" customWidth="1"/>
    <col min="5" max="5" width="9.140625" style="3"/>
    <col min="6" max="6" width="10.42578125" style="3" customWidth="1"/>
    <col min="7" max="7" width="9.28515625" style="3" customWidth="1"/>
    <col min="8" max="13" width="8.85546875" style="3" customWidth="1"/>
    <col min="14" max="14" width="9.42578125" style="4" customWidth="1"/>
    <col min="15" max="256" width="9.140625" style="2"/>
    <col min="257" max="257" width="9.5703125" style="2" customWidth="1"/>
    <col min="258" max="258" width="21.5703125" style="2" customWidth="1"/>
    <col min="259" max="259" width="10.5703125" style="2" customWidth="1"/>
    <col min="260" max="260" width="8" style="2" customWidth="1"/>
    <col min="261" max="261" width="9.140625" style="2"/>
    <col min="262" max="262" width="10.42578125" style="2" customWidth="1"/>
    <col min="263" max="263" width="9.28515625" style="2" customWidth="1"/>
    <col min="264" max="269" width="8.85546875" style="2" customWidth="1"/>
    <col min="270" max="270" width="9.42578125" style="2" customWidth="1"/>
    <col min="271" max="512" width="9.140625" style="2"/>
    <col min="513" max="513" width="9.5703125" style="2" customWidth="1"/>
    <col min="514" max="514" width="21.5703125" style="2" customWidth="1"/>
    <col min="515" max="515" width="10.5703125" style="2" customWidth="1"/>
    <col min="516" max="516" width="8" style="2" customWidth="1"/>
    <col min="517" max="517" width="9.140625" style="2"/>
    <col min="518" max="518" width="10.42578125" style="2" customWidth="1"/>
    <col min="519" max="519" width="9.28515625" style="2" customWidth="1"/>
    <col min="520" max="525" width="8.85546875" style="2" customWidth="1"/>
    <col min="526" max="526" width="9.42578125" style="2" customWidth="1"/>
    <col min="527" max="768" width="9.140625" style="2"/>
    <col min="769" max="769" width="9.5703125" style="2" customWidth="1"/>
    <col min="770" max="770" width="21.5703125" style="2" customWidth="1"/>
    <col min="771" max="771" width="10.5703125" style="2" customWidth="1"/>
    <col min="772" max="772" width="8" style="2" customWidth="1"/>
    <col min="773" max="773" width="9.140625" style="2"/>
    <col min="774" max="774" width="10.42578125" style="2" customWidth="1"/>
    <col min="775" max="775" width="9.28515625" style="2" customWidth="1"/>
    <col min="776" max="781" width="8.85546875" style="2" customWidth="1"/>
    <col min="782" max="782" width="9.42578125" style="2" customWidth="1"/>
    <col min="783" max="1024" width="9.140625" style="2"/>
    <col min="1025" max="1025" width="9.5703125" style="2" customWidth="1"/>
    <col min="1026" max="1026" width="21.5703125" style="2" customWidth="1"/>
    <col min="1027" max="1027" width="10.5703125" style="2" customWidth="1"/>
    <col min="1028" max="1028" width="8" style="2" customWidth="1"/>
    <col min="1029" max="1029" width="9.140625" style="2"/>
    <col min="1030" max="1030" width="10.42578125" style="2" customWidth="1"/>
    <col min="1031" max="1031" width="9.28515625" style="2" customWidth="1"/>
    <col min="1032" max="1037" width="8.85546875" style="2" customWidth="1"/>
    <col min="1038" max="1038" width="9.42578125" style="2" customWidth="1"/>
    <col min="1039" max="1280" width="9.140625" style="2"/>
    <col min="1281" max="1281" width="9.5703125" style="2" customWidth="1"/>
    <col min="1282" max="1282" width="21.5703125" style="2" customWidth="1"/>
    <col min="1283" max="1283" width="10.5703125" style="2" customWidth="1"/>
    <col min="1284" max="1284" width="8" style="2" customWidth="1"/>
    <col min="1285" max="1285" width="9.140625" style="2"/>
    <col min="1286" max="1286" width="10.42578125" style="2" customWidth="1"/>
    <col min="1287" max="1287" width="9.28515625" style="2" customWidth="1"/>
    <col min="1288" max="1293" width="8.85546875" style="2" customWidth="1"/>
    <col min="1294" max="1294" width="9.42578125" style="2" customWidth="1"/>
    <col min="1295" max="1536" width="9.140625" style="2"/>
    <col min="1537" max="1537" width="9.5703125" style="2" customWidth="1"/>
    <col min="1538" max="1538" width="21.5703125" style="2" customWidth="1"/>
    <col min="1539" max="1539" width="10.5703125" style="2" customWidth="1"/>
    <col min="1540" max="1540" width="8" style="2" customWidth="1"/>
    <col min="1541" max="1541" width="9.140625" style="2"/>
    <col min="1542" max="1542" width="10.42578125" style="2" customWidth="1"/>
    <col min="1543" max="1543" width="9.28515625" style="2" customWidth="1"/>
    <col min="1544" max="1549" width="8.85546875" style="2" customWidth="1"/>
    <col min="1550" max="1550" width="9.42578125" style="2" customWidth="1"/>
    <col min="1551" max="1792" width="9.140625" style="2"/>
    <col min="1793" max="1793" width="9.5703125" style="2" customWidth="1"/>
    <col min="1794" max="1794" width="21.5703125" style="2" customWidth="1"/>
    <col min="1795" max="1795" width="10.5703125" style="2" customWidth="1"/>
    <col min="1796" max="1796" width="8" style="2" customWidth="1"/>
    <col min="1797" max="1797" width="9.140625" style="2"/>
    <col min="1798" max="1798" width="10.42578125" style="2" customWidth="1"/>
    <col min="1799" max="1799" width="9.28515625" style="2" customWidth="1"/>
    <col min="1800" max="1805" width="8.85546875" style="2" customWidth="1"/>
    <col min="1806" max="1806" width="9.42578125" style="2" customWidth="1"/>
    <col min="1807" max="2048" width="9.140625" style="2"/>
    <col min="2049" max="2049" width="9.5703125" style="2" customWidth="1"/>
    <col min="2050" max="2050" width="21.5703125" style="2" customWidth="1"/>
    <col min="2051" max="2051" width="10.5703125" style="2" customWidth="1"/>
    <col min="2052" max="2052" width="8" style="2" customWidth="1"/>
    <col min="2053" max="2053" width="9.140625" style="2"/>
    <col min="2054" max="2054" width="10.42578125" style="2" customWidth="1"/>
    <col min="2055" max="2055" width="9.28515625" style="2" customWidth="1"/>
    <col min="2056" max="2061" width="8.85546875" style="2" customWidth="1"/>
    <col min="2062" max="2062" width="9.42578125" style="2" customWidth="1"/>
    <col min="2063" max="2304" width="9.140625" style="2"/>
    <col min="2305" max="2305" width="9.5703125" style="2" customWidth="1"/>
    <col min="2306" max="2306" width="21.5703125" style="2" customWidth="1"/>
    <col min="2307" max="2307" width="10.5703125" style="2" customWidth="1"/>
    <col min="2308" max="2308" width="8" style="2" customWidth="1"/>
    <col min="2309" max="2309" width="9.140625" style="2"/>
    <col min="2310" max="2310" width="10.42578125" style="2" customWidth="1"/>
    <col min="2311" max="2311" width="9.28515625" style="2" customWidth="1"/>
    <col min="2312" max="2317" width="8.85546875" style="2" customWidth="1"/>
    <col min="2318" max="2318" width="9.42578125" style="2" customWidth="1"/>
    <col min="2319" max="2560" width="9.140625" style="2"/>
    <col min="2561" max="2561" width="9.5703125" style="2" customWidth="1"/>
    <col min="2562" max="2562" width="21.5703125" style="2" customWidth="1"/>
    <col min="2563" max="2563" width="10.5703125" style="2" customWidth="1"/>
    <col min="2564" max="2564" width="8" style="2" customWidth="1"/>
    <col min="2565" max="2565" width="9.140625" style="2"/>
    <col min="2566" max="2566" width="10.42578125" style="2" customWidth="1"/>
    <col min="2567" max="2567" width="9.28515625" style="2" customWidth="1"/>
    <col min="2568" max="2573" width="8.85546875" style="2" customWidth="1"/>
    <col min="2574" max="2574" width="9.42578125" style="2" customWidth="1"/>
    <col min="2575" max="2816" width="9.140625" style="2"/>
    <col min="2817" max="2817" width="9.5703125" style="2" customWidth="1"/>
    <col min="2818" max="2818" width="21.5703125" style="2" customWidth="1"/>
    <col min="2819" max="2819" width="10.5703125" style="2" customWidth="1"/>
    <col min="2820" max="2820" width="8" style="2" customWidth="1"/>
    <col min="2821" max="2821" width="9.140625" style="2"/>
    <col min="2822" max="2822" width="10.42578125" style="2" customWidth="1"/>
    <col min="2823" max="2823" width="9.28515625" style="2" customWidth="1"/>
    <col min="2824" max="2829" width="8.85546875" style="2" customWidth="1"/>
    <col min="2830" max="2830" width="9.42578125" style="2" customWidth="1"/>
    <col min="2831" max="3072" width="9.140625" style="2"/>
    <col min="3073" max="3073" width="9.5703125" style="2" customWidth="1"/>
    <col min="3074" max="3074" width="21.5703125" style="2" customWidth="1"/>
    <col min="3075" max="3075" width="10.5703125" style="2" customWidth="1"/>
    <col min="3076" max="3076" width="8" style="2" customWidth="1"/>
    <col min="3077" max="3077" width="9.140625" style="2"/>
    <col min="3078" max="3078" width="10.42578125" style="2" customWidth="1"/>
    <col min="3079" max="3079" width="9.28515625" style="2" customWidth="1"/>
    <col min="3080" max="3085" width="8.85546875" style="2" customWidth="1"/>
    <col min="3086" max="3086" width="9.42578125" style="2" customWidth="1"/>
    <col min="3087" max="3328" width="9.140625" style="2"/>
    <col min="3329" max="3329" width="9.5703125" style="2" customWidth="1"/>
    <col min="3330" max="3330" width="21.5703125" style="2" customWidth="1"/>
    <col min="3331" max="3331" width="10.5703125" style="2" customWidth="1"/>
    <col min="3332" max="3332" width="8" style="2" customWidth="1"/>
    <col min="3333" max="3333" width="9.140625" style="2"/>
    <col min="3334" max="3334" width="10.42578125" style="2" customWidth="1"/>
    <col min="3335" max="3335" width="9.28515625" style="2" customWidth="1"/>
    <col min="3336" max="3341" width="8.85546875" style="2" customWidth="1"/>
    <col min="3342" max="3342" width="9.42578125" style="2" customWidth="1"/>
    <col min="3343" max="3584" width="9.140625" style="2"/>
    <col min="3585" max="3585" width="9.5703125" style="2" customWidth="1"/>
    <col min="3586" max="3586" width="21.5703125" style="2" customWidth="1"/>
    <col min="3587" max="3587" width="10.5703125" style="2" customWidth="1"/>
    <col min="3588" max="3588" width="8" style="2" customWidth="1"/>
    <col min="3589" max="3589" width="9.140625" style="2"/>
    <col min="3590" max="3590" width="10.42578125" style="2" customWidth="1"/>
    <col min="3591" max="3591" width="9.28515625" style="2" customWidth="1"/>
    <col min="3592" max="3597" width="8.85546875" style="2" customWidth="1"/>
    <col min="3598" max="3598" width="9.42578125" style="2" customWidth="1"/>
    <col min="3599" max="3840" width="9.140625" style="2"/>
    <col min="3841" max="3841" width="9.5703125" style="2" customWidth="1"/>
    <col min="3842" max="3842" width="21.5703125" style="2" customWidth="1"/>
    <col min="3843" max="3843" width="10.5703125" style="2" customWidth="1"/>
    <col min="3844" max="3844" width="8" style="2" customWidth="1"/>
    <col min="3845" max="3845" width="9.140625" style="2"/>
    <col min="3846" max="3846" width="10.42578125" style="2" customWidth="1"/>
    <col min="3847" max="3847" width="9.28515625" style="2" customWidth="1"/>
    <col min="3848" max="3853" width="8.85546875" style="2" customWidth="1"/>
    <col min="3854" max="3854" width="9.42578125" style="2" customWidth="1"/>
    <col min="3855" max="4096" width="9.140625" style="2"/>
    <col min="4097" max="4097" width="9.5703125" style="2" customWidth="1"/>
    <col min="4098" max="4098" width="21.5703125" style="2" customWidth="1"/>
    <col min="4099" max="4099" width="10.5703125" style="2" customWidth="1"/>
    <col min="4100" max="4100" width="8" style="2" customWidth="1"/>
    <col min="4101" max="4101" width="9.140625" style="2"/>
    <col min="4102" max="4102" width="10.42578125" style="2" customWidth="1"/>
    <col min="4103" max="4103" width="9.28515625" style="2" customWidth="1"/>
    <col min="4104" max="4109" width="8.85546875" style="2" customWidth="1"/>
    <col min="4110" max="4110" width="9.42578125" style="2" customWidth="1"/>
    <col min="4111" max="4352" width="9.140625" style="2"/>
    <col min="4353" max="4353" width="9.5703125" style="2" customWidth="1"/>
    <col min="4354" max="4354" width="21.5703125" style="2" customWidth="1"/>
    <col min="4355" max="4355" width="10.5703125" style="2" customWidth="1"/>
    <col min="4356" max="4356" width="8" style="2" customWidth="1"/>
    <col min="4357" max="4357" width="9.140625" style="2"/>
    <col min="4358" max="4358" width="10.42578125" style="2" customWidth="1"/>
    <col min="4359" max="4359" width="9.28515625" style="2" customWidth="1"/>
    <col min="4360" max="4365" width="8.85546875" style="2" customWidth="1"/>
    <col min="4366" max="4366" width="9.42578125" style="2" customWidth="1"/>
    <col min="4367" max="4608" width="9.140625" style="2"/>
    <col min="4609" max="4609" width="9.5703125" style="2" customWidth="1"/>
    <col min="4610" max="4610" width="21.5703125" style="2" customWidth="1"/>
    <col min="4611" max="4611" width="10.5703125" style="2" customWidth="1"/>
    <col min="4612" max="4612" width="8" style="2" customWidth="1"/>
    <col min="4613" max="4613" width="9.140625" style="2"/>
    <col min="4614" max="4614" width="10.42578125" style="2" customWidth="1"/>
    <col min="4615" max="4615" width="9.28515625" style="2" customWidth="1"/>
    <col min="4616" max="4621" width="8.85546875" style="2" customWidth="1"/>
    <col min="4622" max="4622" width="9.42578125" style="2" customWidth="1"/>
    <col min="4623" max="4864" width="9.140625" style="2"/>
    <col min="4865" max="4865" width="9.5703125" style="2" customWidth="1"/>
    <col min="4866" max="4866" width="21.5703125" style="2" customWidth="1"/>
    <col min="4867" max="4867" width="10.5703125" style="2" customWidth="1"/>
    <col min="4868" max="4868" width="8" style="2" customWidth="1"/>
    <col min="4869" max="4869" width="9.140625" style="2"/>
    <col min="4870" max="4870" width="10.42578125" style="2" customWidth="1"/>
    <col min="4871" max="4871" width="9.28515625" style="2" customWidth="1"/>
    <col min="4872" max="4877" width="8.85546875" style="2" customWidth="1"/>
    <col min="4878" max="4878" width="9.42578125" style="2" customWidth="1"/>
    <col min="4879" max="5120" width="9.140625" style="2"/>
    <col min="5121" max="5121" width="9.5703125" style="2" customWidth="1"/>
    <col min="5122" max="5122" width="21.5703125" style="2" customWidth="1"/>
    <col min="5123" max="5123" width="10.5703125" style="2" customWidth="1"/>
    <col min="5124" max="5124" width="8" style="2" customWidth="1"/>
    <col min="5125" max="5125" width="9.140625" style="2"/>
    <col min="5126" max="5126" width="10.42578125" style="2" customWidth="1"/>
    <col min="5127" max="5127" width="9.28515625" style="2" customWidth="1"/>
    <col min="5128" max="5133" width="8.85546875" style="2" customWidth="1"/>
    <col min="5134" max="5134" width="9.42578125" style="2" customWidth="1"/>
    <col min="5135" max="5376" width="9.140625" style="2"/>
    <col min="5377" max="5377" width="9.5703125" style="2" customWidth="1"/>
    <col min="5378" max="5378" width="21.5703125" style="2" customWidth="1"/>
    <col min="5379" max="5379" width="10.5703125" style="2" customWidth="1"/>
    <col min="5380" max="5380" width="8" style="2" customWidth="1"/>
    <col min="5381" max="5381" width="9.140625" style="2"/>
    <col min="5382" max="5382" width="10.42578125" style="2" customWidth="1"/>
    <col min="5383" max="5383" width="9.28515625" style="2" customWidth="1"/>
    <col min="5384" max="5389" width="8.85546875" style="2" customWidth="1"/>
    <col min="5390" max="5390" width="9.42578125" style="2" customWidth="1"/>
    <col min="5391" max="5632" width="9.140625" style="2"/>
    <col min="5633" max="5633" width="9.5703125" style="2" customWidth="1"/>
    <col min="5634" max="5634" width="21.5703125" style="2" customWidth="1"/>
    <col min="5635" max="5635" width="10.5703125" style="2" customWidth="1"/>
    <col min="5636" max="5636" width="8" style="2" customWidth="1"/>
    <col min="5637" max="5637" width="9.140625" style="2"/>
    <col min="5638" max="5638" width="10.42578125" style="2" customWidth="1"/>
    <col min="5639" max="5639" width="9.28515625" style="2" customWidth="1"/>
    <col min="5640" max="5645" width="8.85546875" style="2" customWidth="1"/>
    <col min="5646" max="5646" width="9.42578125" style="2" customWidth="1"/>
    <col min="5647" max="5888" width="9.140625" style="2"/>
    <col min="5889" max="5889" width="9.5703125" style="2" customWidth="1"/>
    <col min="5890" max="5890" width="21.5703125" style="2" customWidth="1"/>
    <col min="5891" max="5891" width="10.5703125" style="2" customWidth="1"/>
    <col min="5892" max="5892" width="8" style="2" customWidth="1"/>
    <col min="5893" max="5893" width="9.140625" style="2"/>
    <col min="5894" max="5894" width="10.42578125" style="2" customWidth="1"/>
    <col min="5895" max="5895" width="9.28515625" style="2" customWidth="1"/>
    <col min="5896" max="5901" width="8.85546875" style="2" customWidth="1"/>
    <col min="5902" max="5902" width="9.42578125" style="2" customWidth="1"/>
    <col min="5903" max="6144" width="9.140625" style="2"/>
    <col min="6145" max="6145" width="9.5703125" style="2" customWidth="1"/>
    <col min="6146" max="6146" width="21.5703125" style="2" customWidth="1"/>
    <col min="6147" max="6147" width="10.5703125" style="2" customWidth="1"/>
    <col min="6148" max="6148" width="8" style="2" customWidth="1"/>
    <col min="6149" max="6149" width="9.140625" style="2"/>
    <col min="6150" max="6150" width="10.42578125" style="2" customWidth="1"/>
    <col min="6151" max="6151" width="9.28515625" style="2" customWidth="1"/>
    <col min="6152" max="6157" width="8.85546875" style="2" customWidth="1"/>
    <col min="6158" max="6158" width="9.42578125" style="2" customWidth="1"/>
    <col min="6159" max="6400" width="9.140625" style="2"/>
    <col min="6401" max="6401" width="9.5703125" style="2" customWidth="1"/>
    <col min="6402" max="6402" width="21.5703125" style="2" customWidth="1"/>
    <col min="6403" max="6403" width="10.5703125" style="2" customWidth="1"/>
    <col min="6404" max="6404" width="8" style="2" customWidth="1"/>
    <col min="6405" max="6405" width="9.140625" style="2"/>
    <col min="6406" max="6406" width="10.42578125" style="2" customWidth="1"/>
    <col min="6407" max="6407" width="9.28515625" style="2" customWidth="1"/>
    <col min="6408" max="6413" width="8.85546875" style="2" customWidth="1"/>
    <col min="6414" max="6414" width="9.42578125" style="2" customWidth="1"/>
    <col min="6415" max="6656" width="9.140625" style="2"/>
    <col min="6657" max="6657" width="9.5703125" style="2" customWidth="1"/>
    <col min="6658" max="6658" width="21.5703125" style="2" customWidth="1"/>
    <col min="6659" max="6659" width="10.5703125" style="2" customWidth="1"/>
    <col min="6660" max="6660" width="8" style="2" customWidth="1"/>
    <col min="6661" max="6661" width="9.140625" style="2"/>
    <col min="6662" max="6662" width="10.42578125" style="2" customWidth="1"/>
    <col min="6663" max="6663" width="9.28515625" style="2" customWidth="1"/>
    <col min="6664" max="6669" width="8.85546875" style="2" customWidth="1"/>
    <col min="6670" max="6670" width="9.42578125" style="2" customWidth="1"/>
    <col min="6671" max="6912" width="9.140625" style="2"/>
    <col min="6913" max="6913" width="9.5703125" style="2" customWidth="1"/>
    <col min="6914" max="6914" width="21.5703125" style="2" customWidth="1"/>
    <col min="6915" max="6915" width="10.5703125" style="2" customWidth="1"/>
    <col min="6916" max="6916" width="8" style="2" customWidth="1"/>
    <col min="6917" max="6917" width="9.140625" style="2"/>
    <col min="6918" max="6918" width="10.42578125" style="2" customWidth="1"/>
    <col min="6919" max="6919" width="9.28515625" style="2" customWidth="1"/>
    <col min="6920" max="6925" width="8.85546875" style="2" customWidth="1"/>
    <col min="6926" max="6926" width="9.42578125" style="2" customWidth="1"/>
    <col min="6927" max="7168" width="9.140625" style="2"/>
    <col min="7169" max="7169" width="9.5703125" style="2" customWidth="1"/>
    <col min="7170" max="7170" width="21.5703125" style="2" customWidth="1"/>
    <col min="7171" max="7171" width="10.5703125" style="2" customWidth="1"/>
    <col min="7172" max="7172" width="8" style="2" customWidth="1"/>
    <col min="7173" max="7173" width="9.140625" style="2"/>
    <col min="7174" max="7174" width="10.42578125" style="2" customWidth="1"/>
    <col min="7175" max="7175" width="9.28515625" style="2" customWidth="1"/>
    <col min="7176" max="7181" width="8.85546875" style="2" customWidth="1"/>
    <col min="7182" max="7182" width="9.42578125" style="2" customWidth="1"/>
    <col min="7183" max="7424" width="9.140625" style="2"/>
    <col min="7425" max="7425" width="9.5703125" style="2" customWidth="1"/>
    <col min="7426" max="7426" width="21.5703125" style="2" customWidth="1"/>
    <col min="7427" max="7427" width="10.5703125" style="2" customWidth="1"/>
    <col min="7428" max="7428" width="8" style="2" customWidth="1"/>
    <col min="7429" max="7429" width="9.140625" style="2"/>
    <col min="7430" max="7430" width="10.42578125" style="2" customWidth="1"/>
    <col min="7431" max="7431" width="9.28515625" style="2" customWidth="1"/>
    <col min="7432" max="7437" width="8.85546875" style="2" customWidth="1"/>
    <col min="7438" max="7438" width="9.42578125" style="2" customWidth="1"/>
    <col min="7439" max="7680" width="9.140625" style="2"/>
    <col min="7681" max="7681" width="9.5703125" style="2" customWidth="1"/>
    <col min="7682" max="7682" width="21.5703125" style="2" customWidth="1"/>
    <col min="7683" max="7683" width="10.5703125" style="2" customWidth="1"/>
    <col min="7684" max="7684" width="8" style="2" customWidth="1"/>
    <col min="7685" max="7685" width="9.140625" style="2"/>
    <col min="7686" max="7686" width="10.42578125" style="2" customWidth="1"/>
    <col min="7687" max="7687" width="9.28515625" style="2" customWidth="1"/>
    <col min="7688" max="7693" width="8.85546875" style="2" customWidth="1"/>
    <col min="7694" max="7694" width="9.42578125" style="2" customWidth="1"/>
    <col min="7695" max="7936" width="9.140625" style="2"/>
    <col min="7937" max="7937" width="9.5703125" style="2" customWidth="1"/>
    <col min="7938" max="7938" width="21.5703125" style="2" customWidth="1"/>
    <col min="7939" max="7939" width="10.5703125" style="2" customWidth="1"/>
    <col min="7940" max="7940" width="8" style="2" customWidth="1"/>
    <col min="7941" max="7941" width="9.140625" style="2"/>
    <col min="7942" max="7942" width="10.42578125" style="2" customWidth="1"/>
    <col min="7943" max="7943" width="9.28515625" style="2" customWidth="1"/>
    <col min="7944" max="7949" width="8.85546875" style="2" customWidth="1"/>
    <col min="7950" max="7950" width="9.42578125" style="2" customWidth="1"/>
    <col min="7951" max="8192" width="9.140625" style="2"/>
    <col min="8193" max="8193" width="9.5703125" style="2" customWidth="1"/>
    <col min="8194" max="8194" width="21.5703125" style="2" customWidth="1"/>
    <col min="8195" max="8195" width="10.5703125" style="2" customWidth="1"/>
    <col min="8196" max="8196" width="8" style="2" customWidth="1"/>
    <col min="8197" max="8197" width="9.140625" style="2"/>
    <col min="8198" max="8198" width="10.42578125" style="2" customWidth="1"/>
    <col min="8199" max="8199" width="9.28515625" style="2" customWidth="1"/>
    <col min="8200" max="8205" width="8.85546875" style="2" customWidth="1"/>
    <col min="8206" max="8206" width="9.42578125" style="2" customWidth="1"/>
    <col min="8207" max="8448" width="9.140625" style="2"/>
    <col min="8449" max="8449" width="9.5703125" style="2" customWidth="1"/>
    <col min="8450" max="8450" width="21.5703125" style="2" customWidth="1"/>
    <col min="8451" max="8451" width="10.5703125" style="2" customWidth="1"/>
    <col min="8452" max="8452" width="8" style="2" customWidth="1"/>
    <col min="8453" max="8453" width="9.140625" style="2"/>
    <col min="8454" max="8454" width="10.42578125" style="2" customWidth="1"/>
    <col min="8455" max="8455" width="9.28515625" style="2" customWidth="1"/>
    <col min="8456" max="8461" width="8.85546875" style="2" customWidth="1"/>
    <col min="8462" max="8462" width="9.42578125" style="2" customWidth="1"/>
    <col min="8463" max="8704" width="9.140625" style="2"/>
    <col min="8705" max="8705" width="9.5703125" style="2" customWidth="1"/>
    <col min="8706" max="8706" width="21.5703125" style="2" customWidth="1"/>
    <col min="8707" max="8707" width="10.5703125" style="2" customWidth="1"/>
    <col min="8708" max="8708" width="8" style="2" customWidth="1"/>
    <col min="8709" max="8709" width="9.140625" style="2"/>
    <col min="8710" max="8710" width="10.42578125" style="2" customWidth="1"/>
    <col min="8711" max="8711" width="9.28515625" style="2" customWidth="1"/>
    <col min="8712" max="8717" width="8.85546875" style="2" customWidth="1"/>
    <col min="8718" max="8718" width="9.42578125" style="2" customWidth="1"/>
    <col min="8719" max="8960" width="9.140625" style="2"/>
    <col min="8961" max="8961" width="9.5703125" style="2" customWidth="1"/>
    <col min="8962" max="8962" width="21.5703125" style="2" customWidth="1"/>
    <col min="8963" max="8963" width="10.5703125" style="2" customWidth="1"/>
    <col min="8964" max="8964" width="8" style="2" customWidth="1"/>
    <col min="8965" max="8965" width="9.140625" style="2"/>
    <col min="8966" max="8966" width="10.42578125" style="2" customWidth="1"/>
    <col min="8967" max="8967" width="9.28515625" style="2" customWidth="1"/>
    <col min="8968" max="8973" width="8.85546875" style="2" customWidth="1"/>
    <col min="8974" max="8974" width="9.42578125" style="2" customWidth="1"/>
    <col min="8975" max="9216" width="9.140625" style="2"/>
    <col min="9217" max="9217" width="9.5703125" style="2" customWidth="1"/>
    <col min="9218" max="9218" width="21.5703125" style="2" customWidth="1"/>
    <col min="9219" max="9219" width="10.5703125" style="2" customWidth="1"/>
    <col min="9220" max="9220" width="8" style="2" customWidth="1"/>
    <col min="9221" max="9221" width="9.140625" style="2"/>
    <col min="9222" max="9222" width="10.42578125" style="2" customWidth="1"/>
    <col min="9223" max="9223" width="9.28515625" style="2" customWidth="1"/>
    <col min="9224" max="9229" width="8.85546875" style="2" customWidth="1"/>
    <col min="9230" max="9230" width="9.42578125" style="2" customWidth="1"/>
    <col min="9231" max="9472" width="9.140625" style="2"/>
    <col min="9473" max="9473" width="9.5703125" style="2" customWidth="1"/>
    <col min="9474" max="9474" width="21.5703125" style="2" customWidth="1"/>
    <col min="9475" max="9475" width="10.5703125" style="2" customWidth="1"/>
    <col min="9476" max="9476" width="8" style="2" customWidth="1"/>
    <col min="9477" max="9477" width="9.140625" style="2"/>
    <col min="9478" max="9478" width="10.42578125" style="2" customWidth="1"/>
    <col min="9479" max="9479" width="9.28515625" style="2" customWidth="1"/>
    <col min="9480" max="9485" width="8.85546875" style="2" customWidth="1"/>
    <col min="9486" max="9486" width="9.42578125" style="2" customWidth="1"/>
    <col min="9487" max="9728" width="9.140625" style="2"/>
    <col min="9729" max="9729" width="9.5703125" style="2" customWidth="1"/>
    <col min="9730" max="9730" width="21.5703125" style="2" customWidth="1"/>
    <col min="9731" max="9731" width="10.5703125" style="2" customWidth="1"/>
    <col min="9732" max="9732" width="8" style="2" customWidth="1"/>
    <col min="9733" max="9733" width="9.140625" style="2"/>
    <col min="9734" max="9734" width="10.42578125" style="2" customWidth="1"/>
    <col min="9735" max="9735" width="9.28515625" style="2" customWidth="1"/>
    <col min="9736" max="9741" width="8.85546875" style="2" customWidth="1"/>
    <col min="9742" max="9742" width="9.42578125" style="2" customWidth="1"/>
    <col min="9743" max="9984" width="9.140625" style="2"/>
    <col min="9985" max="9985" width="9.5703125" style="2" customWidth="1"/>
    <col min="9986" max="9986" width="21.5703125" style="2" customWidth="1"/>
    <col min="9987" max="9987" width="10.5703125" style="2" customWidth="1"/>
    <col min="9988" max="9988" width="8" style="2" customWidth="1"/>
    <col min="9989" max="9989" width="9.140625" style="2"/>
    <col min="9990" max="9990" width="10.42578125" style="2" customWidth="1"/>
    <col min="9991" max="9991" width="9.28515625" style="2" customWidth="1"/>
    <col min="9992" max="9997" width="8.85546875" style="2" customWidth="1"/>
    <col min="9998" max="9998" width="9.42578125" style="2" customWidth="1"/>
    <col min="9999" max="10240" width="9.140625" style="2"/>
    <col min="10241" max="10241" width="9.5703125" style="2" customWidth="1"/>
    <col min="10242" max="10242" width="21.5703125" style="2" customWidth="1"/>
    <col min="10243" max="10243" width="10.5703125" style="2" customWidth="1"/>
    <col min="10244" max="10244" width="8" style="2" customWidth="1"/>
    <col min="10245" max="10245" width="9.140625" style="2"/>
    <col min="10246" max="10246" width="10.42578125" style="2" customWidth="1"/>
    <col min="10247" max="10247" width="9.28515625" style="2" customWidth="1"/>
    <col min="10248" max="10253" width="8.85546875" style="2" customWidth="1"/>
    <col min="10254" max="10254" width="9.42578125" style="2" customWidth="1"/>
    <col min="10255" max="10496" width="9.140625" style="2"/>
    <col min="10497" max="10497" width="9.5703125" style="2" customWidth="1"/>
    <col min="10498" max="10498" width="21.5703125" style="2" customWidth="1"/>
    <col min="10499" max="10499" width="10.5703125" style="2" customWidth="1"/>
    <col min="10500" max="10500" width="8" style="2" customWidth="1"/>
    <col min="10501" max="10501" width="9.140625" style="2"/>
    <col min="10502" max="10502" width="10.42578125" style="2" customWidth="1"/>
    <col min="10503" max="10503" width="9.28515625" style="2" customWidth="1"/>
    <col min="10504" max="10509" width="8.85546875" style="2" customWidth="1"/>
    <col min="10510" max="10510" width="9.42578125" style="2" customWidth="1"/>
    <col min="10511" max="10752" width="9.140625" style="2"/>
    <col min="10753" max="10753" width="9.5703125" style="2" customWidth="1"/>
    <col min="10754" max="10754" width="21.5703125" style="2" customWidth="1"/>
    <col min="10755" max="10755" width="10.5703125" style="2" customWidth="1"/>
    <col min="10756" max="10756" width="8" style="2" customWidth="1"/>
    <col min="10757" max="10757" width="9.140625" style="2"/>
    <col min="10758" max="10758" width="10.42578125" style="2" customWidth="1"/>
    <col min="10759" max="10759" width="9.28515625" style="2" customWidth="1"/>
    <col min="10760" max="10765" width="8.85546875" style="2" customWidth="1"/>
    <col min="10766" max="10766" width="9.42578125" style="2" customWidth="1"/>
    <col min="10767" max="11008" width="9.140625" style="2"/>
    <col min="11009" max="11009" width="9.5703125" style="2" customWidth="1"/>
    <col min="11010" max="11010" width="21.5703125" style="2" customWidth="1"/>
    <col min="11011" max="11011" width="10.5703125" style="2" customWidth="1"/>
    <col min="11012" max="11012" width="8" style="2" customWidth="1"/>
    <col min="11013" max="11013" width="9.140625" style="2"/>
    <col min="11014" max="11014" width="10.42578125" style="2" customWidth="1"/>
    <col min="11015" max="11015" width="9.28515625" style="2" customWidth="1"/>
    <col min="11016" max="11021" width="8.85546875" style="2" customWidth="1"/>
    <col min="11022" max="11022" width="9.42578125" style="2" customWidth="1"/>
    <col min="11023" max="11264" width="9.140625" style="2"/>
    <col min="11265" max="11265" width="9.5703125" style="2" customWidth="1"/>
    <col min="11266" max="11266" width="21.5703125" style="2" customWidth="1"/>
    <col min="11267" max="11267" width="10.5703125" style="2" customWidth="1"/>
    <col min="11268" max="11268" width="8" style="2" customWidth="1"/>
    <col min="11269" max="11269" width="9.140625" style="2"/>
    <col min="11270" max="11270" width="10.42578125" style="2" customWidth="1"/>
    <col min="11271" max="11271" width="9.28515625" style="2" customWidth="1"/>
    <col min="11272" max="11277" width="8.85546875" style="2" customWidth="1"/>
    <col min="11278" max="11278" width="9.42578125" style="2" customWidth="1"/>
    <col min="11279" max="11520" width="9.140625" style="2"/>
    <col min="11521" max="11521" width="9.5703125" style="2" customWidth="1"/>
    <col min="11522" max="11522" width="21.5703125" style="2" customWidth="1"/>
    <col min="11523" max="11523" width="10.5703125" style="2" customWidth="1"/>
    <col min="11524" max="11524" width="8" style="2" customWidth="1"/>
    <col min="11525" max="11525" width="9.140625" style="2"/>
    <col min="11526" max="11526" width="10.42578125" style="2" customWidth="1"/>
    <col min="11527" max="11527" width="9.28515625" style="2" customWidth="1"/>
    <col min="11528" max="11533" width="8.85546875" style="2" customWidth="1"/>
    <col min="11534" max="11534" width="9.42578125" style="2" customWidth="1"/>
    <col min="11535" max="11776" width="9.140625" style="2"/>
    <col min="11777" max="11777" width="9.5703125" style="2" customWidth="1"/>
    <col min="11778" max="11778" width="21.5703125" style="2" customWidth="1"/>
    <col min="11779" max="11779" width="10.5703125" style="2" customWidth="1"/>
    <col min="11780" max="11780" width="8" style="2" customWidth="1"/>
    <col min="11781" max="11781" width="9.140625" style="2"/>
    <col min="11782" max="11782" width="10.42578125" style="2" customWidth="1"/>
    <col min="11783" max="11783" width="9.28515625" style="2" customWidth="1"/>
    <col min="11784" max="11789" width="8.85546875" style="2" customWidth="1"/>
    <col min="11790" max="11790" width="9.42578125" style="2" customWidth="1"/>
    <col min="11791" max="12032" width="9.140625" style="2"/>
    <col min="12033" max="12033" width="9.5703125" style="2" customWidth="1"/>
    <col min="12034" max="12034" width="21.5703125" style="2" customWidth="1"/>
    <col min="12035" max="12035" width="10.5703125" style="2" customWidth="1"/>
    <col min="12036" max="12036" width="8" style="2" customWidth="1"/>
    <col min="12037" max="12037" width="9.140625" style="2"/>
    <col min="12038" max="12038" width="10.42578125" style="2" customWidth="1"/>
    <col min="12039" max="12039" width="9.28515625" style="2" customWidth="1"/>
    <col min="12040" max="12045" width="8.85546875" style="2" customWidth="1"/>
    <col min="12046" max="12046" width="9.42578125" style="2" customWidth="1"/>
    <col min="12047" max="12288" width="9.140625" style="2"/>
    <col min="12289" max="12289" width="9.5703125" style="2" customWidth="1"/>
    <col min="12290" max="12290" width="21.5703125" style="2" customWidth="1"/>
    <col min="12291" max="12291" width="10.5703125" style="2" customWidth="1"/>
    <col min="12292" max="12292" width="8" style="2" customWidth="1"/>
    <col min="12293" max="12293" width="9.140625" style="2"/>
    <col min="12294" max="12294" width="10.42578125" style="2" customWidth="1"/>
    <col min="12295" max="12295" width="9.28515625" style="2" customWidth="1"/>
    <col min="12296" max="12301" width="8.85546875" style="2" customWidth="1"/>
    <col min="12302" max="12302" width="9.42578125" style="2" customWidth="1"/>
    <col min="12303" max="12544" width="9.140625" style="2"/>
    <col min="12545" max="12545" width="9.5703125" style="2" customWidth="1"/>
    <col min="12546" max="12546" width="21.5703125" style="2" customWidth="1"/>
    <col min="12547" max="12547" width="10.5703125" style="2" customWidth="1"/>
    <col min="12548" max="12548" width="8" style="2" customWidth="1"/>
    <col min="12549" max="12549" width="9.140625" style="2"/>
    <col min="12550" max="12550" width="10.42578125" style="2" customWidth="1"/>
    <col min="12551" max="12551" width="9.28515625" style="2" customWidth="1"/>
    <col min="12552" max="12557" width="8.85546875" style="2" customWidth="1"/>
    <col min="12558" max="12558" width="9.42578125" style="2" customWidth="1"/>
    <col min="12559" max="12800" width="9.140625" style="2"/>
    <col min="12801" max="12801" width="9.5703125" style="2" customWidth="1"/>
    <col min="12802" max="12802" width="21.5703125" style="2" customWidth="1"/>
    <col min="12803" max="12803" width="10.5703125" style="2" customWidth="1"/>
    <col min="12804" max="12804" width="8" style="2" customWidth="1"/>
    <col min="12805" max="12805" width="9.140625" style="2"/>
    <col min="12806" max="12806" width="10.42578125" style="2" customWidth="1"/>
    <col min="12807" max="12807" width="9.28515625" style="2" customWidth="1"/>
    <col min="12808" max="12813" width="8.85546875" style="2" customWidth="1"/>
    <col min="12814" max="12814" width="9.42578125" style="2" customWidth="1"/>
    <col min="12815" max="13056" width="9.140625" style="2"/>
    <col min="13057" max="13057" width="9.5703125" style="2" customWidth="1"/>
    <col min="13058" max="13058" width="21.5703125" style="2" customWidth="1"/>
    <col min="13059" max="13059" width="10.5703125" style="2" customWidth="1"/>
    <col min="13060" max="13060" width="8" style="2" customWidth="1"/>
    <col min="13061" max="13061" width="9.140625" style="2"/>
    <col min="13062" max="13062" width="10.42578125" style="2" customWidth="1"/>
    <col min="13063" max="13063" width="9.28515625" style="2" customWidth="1"/>
    <col min="13064" max="13069" width="8.85546875" style="2" customWidth="1"/>
    <col min="13070" max="13070" width="9.42578125" style="2" customWidth="1"/>
    <col min="13071" max="13312" width="9.140625" style="2"/>
    <col min="13313" max="13313" width="9.5703125" style="2" customWidth="1"/>
    <col min="13314" max="13314" width="21.5703125" style="2" customWidth="1"/>
    <col min="13315" max="13315" width="10.5703125" style="2" customWidth="1"/>
    <col min="13316" max="13316" width="8" style="2" customWidth="1"/>
    <col min="13317" max="13317" width="9.140625" style="2"/>
    <col min="13318" max="13318" width="10.42578125" style="2" customWidth="1"/>
    <col min="13319" max="13319" width="9.28515625" style="2" customWidth="1"/>
    <col min="13320" max="13325" width="8.85546875" style="2" customWidth="1"/>
    <col min="13326" max="13326" width="9.42578125" style="2" customWidth="1"/>
    <col min="13327" max="13568" width="9.140625" style="2"/>
    <col min="13569" max="13569" width="9.5703125" style="2" customWidth="1"/>
    <col min="13570" max="13570" width="21.5703125" style="2" customWidth="1"/>
    <col min="13571" max="13571" width="10.5703125" style="2" customWidth="1"/>
    <col min="13572" max="13572" width="8" style="2" customWidth="1"/>
    <col min="13573" max="13573" width="9.140625" style="2"/>
    <col min="13574" max="13574" width="10.42578125" style="2" customWidth="1"/>
    <col min="13575" max="13575" width="9.28515625" style="2" customWidth="1"/>
    <col min="13576" max="13581" width="8.85546875" style="2" customWidth="1"/>
    <col min="13582" max="13582" width="9.42578125" style="2" customWidth="1"/>
    <col min="13583" max="13824" width="9.140625" style="2"/>
    <col min="13825" max="13825" width="9.5703125" style="2" customWidth="1"/>
    <col min="13826" max="13826" width="21.5703125" style="2" customWidth="1"/>
    <col min="13827" max="13827" width="10.5703125" style="2" customWidth="1"/>
    <col min="13828" max="13828" width="8" style="2" customWidth="1"/>
    <col min="13829" max="13829" width="9.140625" style="2"/>
    <col min="13830" max="13830" width="10.42578125" style="2" customWidth="1"/>
    <col min="13831" max="13831" width="9.28515625" style="2" customWidth="1"/>
    <col min="13832" max="13837" width="8.85546875" style="2" customWidth="1"/>
    <col min="13838" max="13838" width="9.42578125" style="2" customWidth="1"/>
    <col min="13839" max="14080" width="9.140625" style="2"/>
    <col min="14081" max="14081" width="9.5703125" style="2" customWidth="1"/>
    <col min="14082" max="14082" width="21.5703125" style="2" customWidth="1"/>
    <col min="14083" max="14083" width="10.5703125" style="2" customWidth="1"/>
    <col min="14084" max="14084" width="8" style="2" customWidth="1"/>
    <col min="14085" max="14085" width="9.140625" style="2"/>
    <col min="14086" max="14086" width="10.42578125" style="2" customWidth="1"/>
    <col min="14087" max="14087" width="9.28515625" style="2" customWidth="1"/>
    <col min="14088" max="14093" width="8.85546875" style="2" customWidth="1"/>
    <col min="14094" max="14094" width="9.42578125" style="2" customWidth="1"/>
    <col min="14095" max="14336" width="9.140625" style="2"/>
    <col min="14337" max="14337" width="9.5703125" style="2" customWidth="1"/>
    <col min="14338" max="14338" width="21.5703125" style="2" customWidth="1"/>
    <col min="14339" max="14339" width="10.5703125" style="2" customWidth="1"/>
    <col min="14340" max="14340" width="8" style="2" customWidth="1"/>
    <col min="14341" max="14341" width="9.140625" style="2"/>
    <col min="14342" max="14342" width="10.42578125" style="2" customWidth="1"/>
    <col min="14343" max="14343" width="9.28515625" style="2" customWidth="1"/>
    <col min="14344" max="14349" width="8.85546875" style="2" customWidth="1"/>
    <col min="14350" max="14350" width="9.42578125" style="2" customWidth="1"/>
    <col min="14351" max="14592" width="9.140625" style="2"/>
    <col min="14593" max="14593" width="9.5703125" style="2" customWidth="1"/>
    <col min="14594" max="14594" width="21.5703125" style="2" customWidth="1"/>
    <col min="14595" max="14595" width="10.5703125" style="2" customWidth="1"/>
    <col min="14596" max="14596" width="8" style="2" customWidth="1"/>
    <col min="14597" max="14597" width="9.140625" style="2"/>
    <col min="14598" max="14598" width="10.42578125" style="2" customWidth="1"/>
    <col min="14599" max="14599" width="9.28515625" style="2" customWidth="1"/>
    <col min="14600" max="14605" width="8.85546875" style="2" customWidth="1"/>
    <col min="14606" max="14606" width="9.42578125" style="2" customWidth="1"/>
    <col min="14607" max="14848" width="9.140625" style="2"/>
    <col min="14849" max="14849" width="9.5703125" style="2" customWidth="1"/>
    <col min="14850" max="14850" width="21.5703125" style="2" customWidth="1"/>
    <col min="14851" max="14851" width="10.5703125" style="2" customWidth="1"/>
    <col min="14852" max="14852" width="8" style="2" customWidth="1"/>
    <col min="14853" max="14853" width="9.140625" style="2"/>
    <col min="14854" max="14854" width="10.42578125" style="2" customWidth="1"/>
    <col min="14855" max="14855" width="9.28515625" style="2" customWidth="1"/>
    <col min="14856" max="14861" width="8.85546875" style="2" customWidth="1"/>
    <col min="14862" max="14862" width="9.42578125" style="2" customWidth="1"/>
    <col min="14863" max="15104" width="9.140625" style="2"/>
    <col min="15105" max="15105" width="9.5703125" style="2" customWidth="1"/>
    <col min="15106" max="15106" width="21.5703125" style="2" customWidth="1"/>
    <col min="15107" max="15107" width="10.5703125" style="2" customWidth="1"/>
    <col min="15108" max="15108" width="8" style="2" customWidth="1"/>
    <col min="15109" max="15109" width="9.140625" style="2"/>
    <col min="15110" max="15110" width="10.42578125" style="2" customWidth="1"/>
    <col min="15111" max="15111" width="9.28515625" style="2" customWidth="1"/>
    <col min="15112" max="15117" width="8.85546875" style="2" customWidth="1"/>
    <col min="15118" max="15118" width="9.42578125" style="2" customWidth="1"/>
    <col min="15119" max="15360" width="9.140625" style="2"/>
    <col min="15361" max="15361" width="9.5703125" style="2" customWidth="1"/>
    <col min="15362" max="15362" width="21.5703125" style="2" customWidth="1"/>
    <col min="15363" max="15363" width="10.5703125" style="2" customWidth="1"/>
    <col min="15364" max="15364" width="8" style="2" customWidth="1"/>
    <col min="15365" max="15365" width="9.140625" style="2"/>
    <col min="15366" max="15366" width="10.42578125" style="2" customWidth="1"/>
    <col min="15367" max="15367" width="9.28515625" style="2" customWidth="1"/>
    <col min="15368" max="15373" width="8.85546875" style="2" customWidth="1"/>
    <col min="15374" max="15374" width="9.42578125" style="2" customWidth="1"/>
    <col min="15375" max="15616" width="9.140625" style="2"/>
    <col min="15617" max="15617" width="9.5703125" style="2" customWidth="1"/>
    <col min="15618" max="15618" width="21.5703125" style="2" customWidth="1"/>
    <col min="15619" max="15619" width="10.5703125" style="2" customWidth="1"/>
    <col min="15620" max="15620" width="8" style="2" customWidth="1"/>
    <col min="15621" max="15621" width="9.140625" style="2"/>
    <col min="15622" max="15622" width="10.42578125" style="2" customWidth="1"/>
    <col min="15623" max="15623" width="9.28515625" style="2" customWidth="1"/>
    <col min="15624" max="15629" width="8.85546875" style="2" customWidth="1"/>
    <col min="15630" max="15630" width="9.42578125" style="2" customWidth="1"/>
    <col min="15631" max="15872" width="9.140625" style="2"/>
    <col min="15873" max="15873" width="9.5703125" style="2" customWidth="1"/>
    <col min="15874" max="15874" width="21.5703125" style="2" customWidth="1"/>
    <col min="15875" max="15875" width="10.5703125" style="2" customWidth="1"/>
    <col min="15876" max="15876" width="8" style="2" customWidth="1"/>
    <col min="15877" max="15877" width="9.140625" style="2"/>
    <col min="15878" max="15878" width="10.42578125" style="2" customWidth="1"/>
    <col min="15879" max="15879" width="9.28515625" style="2" customWidth="1"/>
    <col min="15880" max="15885" width="8.85546875" style="2" customWidth="1"/>
    <col min="15886" max="15886" width="9.42578125" style="2" customWidth="1"/>
    <col min="15887" max="16128" width="9.140625" style="2"/>
    <col min="16129" max="16129" width="9.5703125" style="2" customWidth="1"/>
    <col min="16130" max="16130" width="21.5703125" style="2" customWidth="1"/>
    <col min="16131" max="16131" width="10.5703125" style="2" customWidth="1"/>
    <col min="16132" max="16132" width="8" style="2" customWidth="1"/>
    <col min="16133" max="16133" width="9.140625" style="2"/>
    <col min="16134" max="16134" width="10.42578125" style="2" customWidth="1"/>
    <col min="16135" max="16135" width="9.28515625" style="2" customWidth="1"/>
    <col min="16136" max="16141" width="8.85546875" style="2" customWidth="1"/>
    <col min="16142" max="16142" width="9.42578125" style="2" customWidth="1"/>
    <col min="16143" max="16384" width="9.140625" style="2"/>
  </cols>
  <sheetData>
    <row r="1" spans="1:14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7.5" customHeight="1" x14ac:dyDescent="0.25"/>
    <row r="3" spans="1:14" ht="18" customHeight="1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.75" x14ac:dyDescent="0.3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6.75" customHeight="1" x14ac:dyDescent="0.25"/>
    <row r="6" spans="1:14" ht="12.75" x14ac:dyDescent="0.2">
      <c r="A6" s="7" t="s">
        <v>3</v>
      </c>
      <c r="B6" s="7"/>
      <c r="C6" s="7"/>
      <c r="D6" s="7"/>
      <c r="E6" s="7"/>
      <c r="F6" s="7"/>
      <c r="G6" s="8" t="s">
        <v>4</v>
      </c>
      <c r="H6" s="8"/>
      <c r="I6" s="9" t="s">
        <v>5</v>
      </c>
      <c r="J6" s="9"/>
      <c r="K6" s="9"/>
      <c r="L6" s="9"/>
      <c r="M6" s="9"/>
      <c r="N6" s="9"/>
    </row>
    <row r="7" spans="1:14" ht="45" x14ac:dyDescent="0.2">
      <c r="A7" s="10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1" t="s">
        <v>11</v>
      </c>
      <c r="G7" s="12" t="s">
        <v>12</v>
      </c>
      <c r="H7" s="13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</row>
    <row r="8" spans="1:14" ht="12.75" x14ac:dyDescent="0.2">
      <c r="A8" s="14" t="s">
        <v>20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 spans="1:14" x14ac:dyDescent="0.25">
      <c r="A9" s="17">
        <v>1</v>
      </c>
      <c r="B9" s="18" t="s">
        <v>21</v>
      </c>
      <c r="C9" s="17">
        <v>25</v>
      </c>
      <c r="D9" s="10"/>
      <c r="E9" s="17">
        <f>C9</f>
        <v>25</v>
      </c>
      <c r="F9" s="11">
        <v>1</v>
      </c>
      <c r="G9" s="19"/>
      <c r="H9" s="19"/>
      <c r="I9" s="19"/>
      <c r="J9" s="19"/>
      <c r="K9" s="19">
        <v>2</v>
      </c>
      <c r="L9" s="19"/>
      <c r="M9" s="19"/>
      <c r="N9" s="10"/>
    </row>
    <row r="10" spans="1:14" x14ac:dyDescent="0.25">
      <c r="A10" s="17">
        <v>2</v>
      </c>
      <c r="B10" s="18" t="s">
        <v>22</v>
      </c>
      <c r="C10" s="17">
        <v>25</v>
      </c>
      <c r="D10" s="10"/>
      <c r="E10" s="17">
        <f t="shared" ref="E10:E29" si="0">C10</f>
        <v>25</v>
      </c>
      <c r="F10" s="11">
        <v>2</v>
      </c>
      <c r="G10" s="19"/>
      <c r="H10" s="19"/>
      <c r="I10" s="19"/>
      <c r="J10" s="19"/>
      <c r="K10" s="19"/>
      <c r="L10" s="19"/>
      <c r="M10" s="19">
        <v>1</v>
      </c>
      <c r="N10" s="10"/>
    </row>
    <row r="11" spans="1:14" x14ac:dyDescent="0.25">
      <c r="A11" s="17">
        <v>3</v>
      </c>
      <c r="B11" s="18" t="s">
        <v>23</v>
      </c>
      <c r="C11" s="17">
        <v>25</v>
      </c>
      <c r="D11" s="10"/>
      <c r="E11" s="17">
        <f t="shared" si="0"/>
        <v>25</v>
      </c>
      <c r="F11" s="11">
        <v>3</v>
      </c>
      <c r="G11" s="19"/>
      <c r="H11" s="19"/>
      <c r="I11" s="19"/>
      <c r="J11" s="19"/>
      <c r="K11" s="19"/>
      <c r="L11" s="19"/>
      <c r="M11" s="19">
        <v>1</v>
      </c>
      <c r="N11" s="10"/>
    </row>
    <row r="12" spans="1:14" x14ac:dyDescent="0.25">
      <c r="A12" s="17">
        <v>4</v>
      </c>
      <c r="B12" s="18" t="s">
        <v>24</v>
      </c>
      <c r="C12" s="17">
        <v>25</v>
      </c>
      <c r="D12" s="10"/>
      <c r="E12" s="17">
        <f t="shared" si="0"/>
        <v>25</v>
      </c>
      <c r="F12" s="11">
        <v>4</v>
      </c>
      <c r="G12" s="19"/>
      <c r="H12" s="19"/>
      <c r="I12" s="19"/>
      <c r="J12" s="19"/>
      <c r="K12" s="19"/>
      <c r="L12" s="19"/>
      <c r="M12" s="19"/>
      <c r="N12" s="10"/>
    </row>
    <row r="13" spans="1:14" x14ac:dyDescent="0.25">
      <c r="A13" s="17">
        <v>5</v>
      </c>
      <c r="B13" s="18" t="s">
        <v>25</v>
      </c>
      <c r="C13" s="17">
        <v>25</v>
      </c>
      <c r="D13" s="10"/>
      <c r="E13" s="17">
        <f t="shared" si="0"/>
        <v>25</v>
      </c>
      <c r="F13" s="11">
        <v>5</v>
      </c>
      <c r="G13" s="19"/>
      <c r="H13" s="20"/>
      <c r="I13" s="20"/>
      <c r="J13" s="20"/>
      <c r="K13" s="20"/>
      <c r="L13" s="20"/>
      <c r="M13" s="20"/>
      <c r="N13" s="10"/>
    </row>
    <row r="14" spans="1:14" x14ac:dyDescent="0.25">
      <c r="A14" s="17">
        <v>6</v>
      </c>
      <c r="B14" s="18" t="s">
        <v>26</v>
      </c>
      <c r="C14" s="17">
        <v>25</v>
      </c>
      <c r="D14" s="10"/>
      <c r="E14" s="17">
        <f t="shared" si="0"/>
        <v>25</v>
      </c>
      <c r="F14" s="11">
        <v>6</v>
      </c>
      <c r="G14" s="19"/>
      <c r="H14" s="20"/>
      <c r="I14" s="20"/>
      <c r="J14" s="20"/>
      <c r="K14" s="20"/>
      <c r="L14" s="20"/>
      <c r="M14" s="20"/>
      <c r="N14" s="10"/>
    </row>
    <row r="15" spans="1:14" x14ac:dyDescent="0.25">
      <c r="A15" s="17">
        <v>7</v>
      </c>
      <c r="B15" s="18" t="s">
        <v>27</v>
      </c>
      <c r="C15" s="17">
        <v>21</v>
      </c>
      <c r="D15" s="10"/>
      <c r="E15" s="21">
        <f t="shared" si="0"/>
        <v>21</v>
      </c>
      <c r="F15" s="11">
        <v>7</v>
      </c>
      <c r="G15" s="19"/>
      <c r="H15" s="20"/>
      <c r="I15" s="20"/>
      <c r="J15" s="20"/>
      <c r="K15" s="20"/>
      <c r="L15" s="20"/>
      <c r="M15" s="20"/>
      <c r="N15" s="10"/>
    </row>
    <row r="16" spans="1:14" x14ac:dyDescent="0.25">
      <c r="A16" s="17">
        <v>8</v>
      </c>
      <c r="B16" s="18" t="s">
        <v>28</v>
      </c>
      <c r="C16" s="17">
        <v>21</v>
      </c>
      <c r="D16" s="10"/>
      <c r="E16" s="21">
        <f t="shared" si="0"/>
        <v>21</v>
      </c>
      <c r="F16" s="11">
        <v>8</v>
      </c>
      <c r="G16" s="19"/>
      <c r="H16" s="20"/>
      <c r="I16" s="20"/>
      <c r="J16" s="20"/>
      <c r="K16" s="20"/>
      <c r="L16" s="20"/>
      <c r="M16" s="20"/>
      <c r="N16" s="10"/>
    </row>
    <row r="17" spans="1:14" x14ac:dyDescent="0.25">
      <c r="A17" s="17">
        <v>9</v>
      </c>
      <c r="B17" s="18" t="s">
        <v>29</v>
      </c>
      <c r="C17" s="17">
        <v>21</v>
      </c>
      <c r="D17" s="10"/>
      <c r="E17" s="21">
        <f t="shared" si="0"/>
        <v>21</v>
      </c>
      <c r="F17" s="11">
        <v>9</v>
      </c>
      <c r="G17" s="20"/>
      <c r="H17" s="20"/>
      <c r="I17" s="20"/>
      <c r="J17" s="20"/>
      <c r="K17" s="20"/>
      <c r="L17" s="20"/>
      <c r="M17" s="20"/>
      <c r="N17" s="10"/>
    </row>
    <row r="18" spans="1:14" x14ac:dyDescent="0.25">
      <c r="A18" s="17">
        <v>10</v>
      </c>
      <c r="B18" s="18" t="s">
        <v>30</v>
      </c>
      <c r="C18" s="17">
        <v>22</v>
      </c>
      <c r="D18" s="10"/>
      <c r="E18" s="21">
        <f t="shared" si="0"/>
        <v>22</v>
      </c>
      <c r="F18" s="11">
        <v>10</v>
      </c>
      <c r="G18" s="20"/>
      <c r="H18" s="20"/>
      <c r="I18" s="20"/>
      <c r="J18" s="20"/>
      <c r="K18" s="20"/>
      <c r="L18" s="20"/>
      <c r="M18" s="20"/>
      <c r="N18" s="10"/>
    </row>
    <row r="19" spans="1:14" x14ac:dyDescent="0.25">
      <c r="A19" s="17">
        <v>11</v>
      </c>
      <c r="B19" s="18" t="s">
        <v>31</v>
      </c>
      <c r="C19" s="17">
        <v>25</v>
      </c>
      <c r="D19" s="10"/>
      <c r="E19" s="17">
        <f t="shared" si="0"/>
        <v>25</v>
      </c>
      <c r="F19" s="11">
        <v>11</v>
      </c>
      <c r="G19" s="19"/>
      <c r="H19" s="22"/>
      <c r="I19" s="22"/>
      <c r="J19" s="22"/>
      <c r="K19" s="22"/>
      <c r="L19" s="22"/>
      <c r="M19" s="22"/>
      <c r="N19" s="10">
        <v>1</v>
      </c>
    </row>
    <row r="20" spans="1:14" x14ac:dyDescent="0.25">
      <c r="A20" s="17">
        <v>12</v>
      </c>
      <c r="B20" s="18" t="s">
        <v>32</v>
      </c>
      <c r="C20" s="17">
        <v>24</v>
      </c>
      <c r="D20" s="10"/>
      <c r="E20" s="17">
        <f t="shared" si="0"/>
        <v>24</v>
      </c>
      <c r="F20" s="11">
        <v>12</v>
      </c>
      <c r="G20" s="19"/>
      <c r="H20" s="22"/>
      <c r="I20" s="22"/>
      <c r="J20" s="22"/>
      <c r="K20" s="22"/>
      <c r="L20" s="22"/>
      <c r="M20" s="22"/>
      <c r="N20" s="10"/>
    </row>
    <row r="21" spans="1:14" x14ac:dyDescent="0.25">
      <c r="A21" s="17">
        <v>13</v>
      </c>
      <c r="B21" s="23" t="s">
        <v>33</v>
      </c>
      <c r="C21" s="17">
        <v>24</v>
      </c>
      <c r="D21" s="10"/>
      <c r="E21" s="21">
        <f t="shared" si="0"/>
        <v>24</v>
      </c>
      <c r="F21" s="11">
        <v>13</v>
      </c>
      <c r="G21" s="19"/>
      <c r="H21" s="19"/>
      <c r="I21" s="19"/>
      <c r="J21" s="19"/>
      <c r="K21" s="19"/>
      <c r="L21" s="19"/>
      <c r="M21" s="19">
        <v>1</v>
      </c>
      <c r="N21" s="10"/>
    </row>
    <row r="22" spans="1:14" x14ac:dyDescent="0.25">
      <c r="A22" s="17">
        <v>14</v>
      </c>
      <c r="B22" s="23" t="s">
        <v>34</v>
      </c>
      <c r="C22" s="17">
        <v>24</v>
      </c>
      <c r="D22" s="10"/>
      <c r="E22" s="21">
        <f t="shared" si="0"/>
        <v>24</v>
      </c>
      <c r="F22" s="11">
        <v>14</v>
      </c>
      <c r="G22" s="19"/>
      <c r="H22" s="19"/>
      <c r="I22" s="19"/>
      <c r="J22" s="19"/>
      <c r="K22" s="19"/>
      <c r="L22" s="19"/>
      <c r="M22" s="19"/>
      <c r="N22" s="24"/>
    </row>
    <row r="23" spans="1:14" x14ac:dyDescent="0.25">
      <c r="A23" s="17">
        <v>15</v>
      </c>
      <c r="B23" s="23" t="s">
        <v>35</v>
      </c>
      <c r="C23" s="17">
        <v>19</v>
      </c>
      <c r="D23" s="10"/>
      <c r="E23" s="17">
        <f t="shared" si="0"/>
        <v>19</v>
      </c>
      <c r="F23" s="11">
        <v>15</v>
      </c>
      <c r="G23" s="19"/>
      <c r="H23" s="19"/>
      <c r="I23" s="19"/>
      <c r="J23" s="19"/>
      <c r="K23" s="19"/>
      <c r="L23" s="19">
        <v>1</v>
      </c>
      <c r="M23" s="19"/>
      <c r="N23" s="10"/>
    </row>
    <row r="24" spans="1:14" x14ac:dyDescent="0.25">
      <c r="A24" s="17">
        <v>16</v>
      </c>
      <c r="B24" s="18" t="s">
        <v>36</v>
      </c>
      <c r="C24" s="17">
        <v>25</v>
      </c>
      <c r="D24" s="10"/>
      <c r="E24" s="17">
        <f t="shared" si="0"/>
        <v>25</v>
      </c>
      <c r="F24" s="11">
        <v>16</v>
      </c>
      <c r="G24" s="19"/>
      <c r="H24" s="19"/>
      <c r="I24" s="19"/>
      <c r="J24" s="19"/>
      <c r="K24" s="19"/>
      <c r="L24" s="19"/>
      <c r="M24" s="19"/>
      <c r="N24" s="10">
        <v>1</v>
      </c>
    </row>
    <row r="25" spans="1:14" x14ac:dyDescent="0.25">
      <c r="A25" s="17">
        <v>17</v>
      </c>
      <c r="B25" s="18" t="s">
        <v>37</v>
      </c>
      <c r="C25" s="17">
        <v>10</v>
      </c>
      <c r="D25" s="10"/>
      <c r="E25" s="17">
        <f t="shared" si="0"/>
        <v>10</v>
      </c>
      <c r="F25" s="11">
        <v>17</v>
      </c>
      <c r="G25" s="19"/>
      <c r="H25" s="19"/>
      <c r="I25" s="19"/>
      <c r="J25" s="19"/>
      <c r="K25" s="19"/>
      <c r="L25" s="19"/>
      <c r="M25" s="19"/>
      <c r="N25" s="10">
        <v>1</v>
      </c>
    </row>
    <row r="26" spans="1:14" x14ac:dyDescent="0.25">
      <c r="A26" s="17">
        <v>18</v>
      </c>
      <c r="B26" s="18" t="s">
        <v>38</v>
      </c>
      <c r="C26" s="17">
        <v>11</v>
      </c>
      <c r="D26" s="10"/>
      <c r="E26" s="21">
        <f t="shared" si="0"/>
        <v>11</v>
      </c>
      <c r="F26" s="11">
        <v>18</v>
      </c>
      <c r="G26" s="19"/>
      <c r="H26" s="19"/>
      <c r="I26" s="19"/>
      <c r="J26" s="19"/>
      <c r="K26" s="19"/>
      <c r="L26" s="19"/>
      <c r="M26" s="19"/>
      <c r="N26" s="10"/>
    </row>
    <row r="27" spans="1:14" x14ac:dyDescent="0.25">
      <c r="A27" s="17">
        <v>19</v>
      </c>
      <c r="B27" s="18" t="s">
        <v>39</v>
      </c>
      <c r="C27" s="17">
        <v>25</v>
      </c>
      <c r="D27" s="10"/>
      <c r="E27" s="17">
        <f t="shared" si="0"/>
        <v>25</v>
      </c>
      <c r="F27" s="11">
        <v>19</v>
      </c>
      <c r="G27" s="19"/>
      <c r="H27" s="19"/>
      <c r="I27" s="19"/>
      <c r="J27" s="19"/>
      <c r="K27" s="19"/>
      <c r="L27" s="19">
        <v>2</v>
      </c>
      <c r="M27" s="19"/>
      <c r="N27" s="10"/>
    </row>
    <row r="28" spans="1:14" x14ac:dyDescent="0.25">
      <c r="A28" s="17">
        <v>20</v>
      </c>
      <c r="B28" s="25" t="s">
        <v>40</v>
      </c>
      <c r="C28" s="17">
        <v>17</v>
      </c>
      <c r="D28" s="26"/>
      <c r="E28" s="17">
        <f t="shared" si="0"/>
        <v>17</v>
      </c>
      <c r="F28" s="11">
        <v>20</v>
      </c>
      <c r="G28" s="19"/>
      <c r="H28" s="19"/>
      <c r="I28" s="19"/>
      <c r="J28" s="19"/>
      <c r="K28" s="19"/>
      <c r="L28" s="19"/>
      <c r="M28" s="19">
        <v>1</v>
      </c>
      <c r="N28" s="10">
        <v>2</v>
      </c>
    </row>
    <row r="29" spans="1:14" x14ac:dyDescent="0.25">
      <c r="A29" s="17">
        <v>21</v>
      </c>
      <c r="B29" s="25" t="s">
        <v>41</v>
      </c>
      <c r="C29" s="17">
        <v>15</v>
      </c>
      <c r="D29" s="26"/>
      <c r="E29" s="17">
        <f t="shared" si="0"/>
        <v>15</v>
      </c>
      <c r="F29" s="11">
        <v>21</v>
      </c>
      <c r="G29" s="19"/>
      <c r="H29" s="20"/>
      <c r="I29" s="20"/>
      <c r="J29" s="20"/>
      <c r="K29" s="20"/>
      <c r="L29" s="20"/>
      <c r="M29" s="20"/>
      <c r="N29" s="10">
        <v>2</v>
      </c>
    </row>
    <row r="30" spans="1:14" ht="12.75" x14ac:dyDescent="0.2">
      <c r="A30" s="27" t="s">
        <v>42</v>
      </c>
      <c r="B30" s="27"/>
      <c r="C30" s="28">
        <f>SUM(C9:C29)</f>
        <v>454</v>
      </c>
      <c r="D30" s="28">
        <f>SUM(D9:D29)</f>
        <v>0</v>
      </c>
      <c r="E30" s="28">
        <f>SUM(E9:E29)</f>
        <v>454</v>
      </c>
      <c r="F30" s="28">
        <f>F29</f>
        <v>21</v>
      </c>
      <c r="G30" s="28">
        <f t="shared" ref="G30:L30" si="1">SUM(G9:G29)</f>
        <v>0</v>
      </c>
      <c r="H30" s="28">
        <f t="shared" si="1"/>
        <v>0</v>
      </c>
      <c r="I30" s="28">
        <f t="shared" si="1"/>
        <v>0</v>
      </c>
      <c r="J30" s="28">
        <f t="shared" si="1"/>
        <v>0</v>
      </c>
      <c r="K30" s="28">
        <f t="shared" si="1"/>
        <v>2</v>
      </c>
      <c r="L30" s="28">
        <f t="shared" si="1"/>
        <v>3</v>
      </c>
      <c r="M30" s="28">
        <f>SUM(M9:M29)</f>
        <v>4</v>
      </c>
      <c r="N30" s="28">
        <f>SUM(N9:N29)</f>
        <v>7</v>
      </c>
    </row>
    <row r="31" spans="1:14" x14ac:dyDescent="0.25">
      <c r="A31" s="17">
        <v>22</v>
      </c>
      <c r="B31" s="18" t="s">
        <v>43</v>
      </c>
      <c r="C31" s="17">
        <v>22</v>
      </c>
      <c r="D31" s="17"/>
      <c r="E31" s="17">
        <f>C31</f>
        <v>22</v>
      </c>
      <c r="F31" s="11">
        <v>1</v>
      </c>
      <c r="G31" s="29"/>
      <c r="H31" s="30"/>
      <c r="I31" s="30"/>
      <c r="J31" s="30"/>
      <c r="K31" s="30"/>
      <c r="L31" s="30"/>
      <c r="M31" s="30"/>
      <c r="N31" s="10"/>
    </row>
    <row r="32" spans="1:14" x14ac:dyDescent="0.25">
      <c r="A32" s="17">
        <v>23</v>
      </c>
      <c r="B32" s="18" t="s">
        <v>44</v>
      </c>
      <c r="C32" s="17">
        <v>20</v>
      </c>
      <c r="D32" s="17"/>
      <c r="E32" s="17">
        <f t="shared" ref="E32:E48" si="2">C32</f>
        <v>20</v>
      </c>
      <c r="F32" s="11">
        <v>2</v>
      </c>
      <c r="G32" s="29"/>
      <c r="H32" s="29"/>
      <c r="I32" s="29"/>
      <c r="J32" s="29"/>
      <c r="K32" s="29"/>
      <c r="L32" s="29"/>
      <c r="M32" s="29"/>
      <c r="N32" s="10"/>
    </row>
    <row r="33" spans="1:14" x14ac:dyDescent="0.25">
      <c r="A33" s="17">
        <v>24</v>
      </c>
      <c r="B33" s="18" t="s">
        <v>45</v>
      </c>
      <c r="C33" s="17">
        <v>24</v>
      </c>
      <c r="D33" s="17"/>
      <c r="E33" s="17">
        <f t="shared" si="2"/>
        <v>24</v>
      </c>
      <c r="F33" s="11">
        <v>3</v>
      </c>
      <c r="G33" s="29"/>
      <c r="H33" s="30"/>
      <c r="I33" s="30"/>
      <c r="J33" s="30"/>
      <c r="K33" s="30"/>
      <c r="L33" s="30"/>
      <c r="M33" s="30">
        <v>1</v>
      </c>
      <c r="N33" s="10"/>
    </row>
    <row r="34" spans="1:14" x14ac:dyDescent="0.25">
      <c r="A34" s="17">
        <v>25</v>
      </c>
      <c r="B34" s="18" t="s">
        <v>46</v>
      </c>
      <c r="C34" s="17">
        <v>24</v>
      </c>
      <c r="D34" s="17"/>
      <c r="E34" s="17">
        <f t="shared" si="2"/>
        <v>24</v>
      </c>
      <c r="F34" s="11">
        <v>4</v>
      </c>
      <c r="G34" s="29"/>
      <c r="H34" s="30"/>
      <c r="I34" s="30"/>
      <c r="J34" s="30"/>
      <c r="K34" s="30">
        <v>4</v>
      </c>
      <c r="L34" s="30"/>
      <c r="M34" s="30">
        <v>2</v>
      </c>
      <c r="N34" s="10"/>
    </row>
    <row r="35" spans="1:14" x14ac:dyDescent="0.25">
      <c r="A35" s="17">
        <v>26</v>
      </c>
      <c r="B35" s="18" t="s">
        <v>47</v>
      </c>
      <c r="C35" s="17">
        <v>16</v>
      </c>
      <c r="D35" s="17"/>
      <c r="E35" s="17">
        <f t="shared" si="2"/>
        <v>16</v>
      </c>
      <c r="F35" s="11">
        <v>5</v>
      </c>
      <c r="G35" s="29"/>
      <c r="H35" s="30"/>
      <c r="I35" s="30"/>
      <c r="J35" s="30"/>
      <c r="K35" s="30"/>
      <c r="L35" s="30"/>
      <c r="M35" s="30"/>
      <c r="N35" s="10"/>
    </row>
    <row r="36" spans="1:14" x14ac:dyDescent="0.25">
      <c r="A36" s="17">
        <v>27</v>
      </c>
      <c r="B36" s="18" t="s">
        <v>48</v>
      </c>
      <c r="C36" s="17">
        <v>17</v>
      </c>
      <c r="D36" s="17"/>
      <c r="E36" s="17">
        <f t="shared" si="2"/>
        <v>17</v>
      </c>
      <c r="F36" s="11">
        <v>6</v>
      </c>
      <c r="G36" s="29"/>
      <c r="H36" s="29"/>
      <c r="I36" s="29"/>
      <c r="J36" s="29"/>
      <c r="K36" s="29">
        <v>1</v>
      </c>
      <c r="L36" s="29"/>
      <c r="M36" s="29"/>
      <c r="N36" s="10"/>
    </row>
    <row r="37" spans="1:14" x14ac:dyDescent="0.25">
      <c r="A37" s="17">
        <v>28</v>
      </c>
      <c r="B37" s="18" t="s">
        <v>49</v>
      </c>
      <c r="C37" s="17">
        <v>19</v>
      </c>
      <c r="D37" s="17"/>
      <c r="E37" s="17">
        <f t="shared" si="2"/>
        <v>19</v>
      </c>
      <c r="F37" s="11">
        <v>7</v>
      </c>
      <c r="G37" s="30"/>
      <c r="H37" s="29"/>
      <c r="I37" s="29"/>
      <c r="J37" s="29"/>
      <c r="K37" s="29"/>
      <c r="L37" s="29"/>
      <c r="M37" s="29">
        <v>1</v>
      </c>
      <c r="N37" s="24"/>
    </row>
    <row r="38" spans="1:14" x14ac:dyDescent="0.25">
      <c r="A38" s="17">
        <v>29</v>
      </c>
      <c r="B38" s="18" t="s">
        <v>50</v>
      </c>
      <c r="C38" s="17">
        <v>19</v>
      </c>
      <c r="D38" s="17"/>
      <c r="E38" s="17">
        <f t="shared" si="2"/>
        <v>19</v>
      </c>
      <c r="F38" s="11">
        <v>8</v>
      </c>
      <c r="G38" s="29"/>
      <c r="H38" s="19"/>
      <c r="I38" s="19"/>
      <c r="J38" s="19"/>
      <c r="K38" s="19"/>
      <c r="L38" s="19"/>
      <c r="M38" s="19"/>
      <c r="N38" s="19"/>
    </row>
    <row r="39" spans="1:14" x14ac:dyDescent="0.25">
      <c r="A39" s="17">
        <v>30</v>
      </c>
      <c r="B39" s="18" t="s">
        <v>51</v>
      </c>
      <c r="C39" s="17">
        <v>22</v>
      </c>
      <c r="D39" s="17"/>
      <c r="E39" s="17">
        <f t="shared" si="2"/>
        <v>22</v>
      </c>
      <c r="F39" s="11">
        <v>9</v>
      </c>
      <c r="G39" s="30"/>
      <c r="H39" s="20"/>
      <c r="I39" s="20"/>
      <c r="J39" s="20"/>
      <c r="K39" s="20">
        <v>1</v>
      </c>
      <c r="L39" s="20"/>
      <c r="M39" s="20"/>
      <c r="N39" s="24"/>
    </row>
    <row r="40" spans="1:14" x14ac:dyDescent="0.25">
      <c r="A40" s="17">
        <v>31</v>
      </c>
      <c r="B40" s="18" t="s">
        <v>52</v>
      </c>
      <c r="C40" s="17">
        <v>16</v>
      </c>
      <c r="D40" s="17"/>
      <c r="E40" s="17">
        <f t="shared" si="2"/>
        <v>16</v>
      </c>
      <c r="F40" s="11">
        <v>10</v>
      </c>
      <c r="G40" s="30"/>
      <c r="H40" s="20"/>
      <c r="I40" s="20"/>
      <c r="J40" s="20"/>
      <c r="K40" s="20"/>
      <c r="L40" s="20"/>
      <c r="M40" s="20"/>
      <c r="N40" s="20"/>
    </row>
    <row r="41" spans="1:14" x14ac:dyDescent="0.25">
      <c r="A41" s="17">
        <v>32</v>
      </c>
      <c r="B41" s="18" t="s">
        <v>53</v>
      </c>
      <c r="C41" s="17">
        <v>17</v>
      </c>
      <c r="D41" s="17"/>
      <c r="E41" s="17">
        <f t="shared" si="2"/>
        <v>17</v>
      </c>
      <c r="F41" s="11">
        <v>11</v>
      </c>
      <c r="G41" s="30"/>
      <c r="H41" s="19"/>
      <c r="I41" s="10">
        <v>1</v>
      </c>
      <c r="J41" s="10"/>
      <c r="K41" s="10"/>
      <c r="L41" s="10"/>
      <c r="M41" s="10"/>
      <c r="N41" s="10"/>
    </row>
    <row r="42" spans="1:14" x14ac:dyDescent="0.25">
      <c r="A42" s="17">
        <v>33</v>
      </c>
      <c r="B42" s="18" t="s">
        <v>54</v>
      </c>
      <c r="C42" s="17">
        <v>17</v>
      </c>
      <c r="D42" s="17"/>
      <c r="E42" s="17">
        <f t="shared" si="2"/>
        <v>17</v>
      </c>
      <c r="F42" s="11">
        <v>12</v>
      </c>
      <c r="G42" s="29"/>
      <c r="H42" s="20"/>
      <c r="I42" s="10"/>
      <c r="J42" s="10"/>
      <c r="K42" s="10"/>
      <c r="L42" s="10"/>
      <c r="M42" s="10">
        <v>1</v>
      </c>
      <c r="N42" s="10"/>
    </row>
    <row r="43" spans="1:14" x14ac:dyDescent="0.25">
      <c r="A43" s="17">
        <v>34</v>
      </c>
      <c r="B43" s="18" t="s">
        <v>55</v>
      </c>
      <c r="C43" s="17">
        <v>22</v>
      </c>
      <c r="D43" s="17"/>
      <c r="E43" s="17">
        <f t="shared" si="2"/>
        <v>22</v>
      </c>
      <c r="F43" s="11">
        <v>13</v>
      </c>
      <c r="G43" s="29"/>
      <c r="H43" s="19"/>
      <c r="I43" s="10"/>
      <c r="J43" s="10"/>
      <c r="K43" s="10"/>
      <c r="L43" s="10"/>
      <c r="M43" s="10"/>
      <c r="N43" s="10"/>
    </row>
    <row r="44" spans="1:14" x14ac:dyDescent="0.25">
      <c r="A44" s="17">
        <v>35</v>
      </c>
      <c r="B44" s="18" t="s">
        <v>56</v>
      </c>
      <c r="C44" s="17">
        <v>11</v>
      </c>
      <c r="D44" s="17"/>
      <c r="E44" s="17">
        <f t="shared" si="2"/>
        <v>11</v>
      </c>
      <c r="F44" s="11">
        <v>14</v>
      </c>
      <c r="G44" s="29"/>
      <c r="H44" s="20"/>
      <c r="I44" s="10"/>
      <c r="J44" s="10"/>
      <c r="K44" s="10"/>
      <c r="L44" s="10"/>
      <c r="M44" s="10">
        <v>1</v>
      </c>
      <c r="N44" s="10"/>
    </row>
    <row r="45" spans="1:14" x14ac:dyDescent="0.25">
      <c r="A45" s="17">
        <v>36</v>
      </c>
      <c r="B45" s="18" t="s">
        <v>57</v>
      </c>
      <c r="C45" s="17">
        <v>10</v>
      </c>
      <c r="D45" s="17"/>
      <c r="E45" s="17">
        <f t="shared" si="2"/>
        <v>10</v>
      </c>
      <c r="F45" s="11">
        <v>15</v>
      </c>
      <c r="G45" s="29"/>
      <c r="H45" s="19"/>
      <c r="I45" s="10"/>
      <c r="J45" s="10"/>
      <c r="K45" s="10"/>
      <c r="L45" s="10"/>
      <c r="M45" s="10"/>
      <c r="N45" s="10"/>
    </row>
    <row r="46" spans="1:14" x14ac:dyDescent="0.25">
      <c r="A46" s="17">
        <v>37</v>
      </c>
      <c r="B46" s="18" t="s">
        <v>58</v>
      </c>
      <c r="C46" s="17">
        <v>10</v>
      </c>
      <c r="D46" s="17"/>
      <c r="E46" s="17">
        <f t="shared" si="2"/>
        <v>10</v>
      </c>
      <c r="F46" s="11">
        <v>16</v>
      </c>
      <c r="G46" s="29"/>
      <c r="H46" s="31"/>
      <c r="I46" s="31"/>
      <c r="J46" s="31"/>
      <c r="K46" s="31"/>
      <c r="L46" s="31">
        <v>2</v>
      </c>
      <c r="M46" s="31"/>
      <c r="N46" s="10"/>
    </row>
    <row r="47" spans="1:14" x14ac:dyDescent="0.2">
      <c r="A47" s="17">
        <v>38</v>
      </c>
      <c r="B47" s="2" t="s">
        <v>59</v>
      </c>
      <c r="C47" s="17">
        <v>19</v>
      </c>
      <c r="D47" s="17"/>
      <c r="E47" s="17">
        <f t="shared" si="2"/>
        <v>19</v>
      </c>
      <c r="F47" s="11">
        <v>17</v>
      </c>
      <c r="G47" s="30"/>
      <c r="H47" s="20"/>
      <c r="I47" s="31"/>
      <c r="J47" s="31"/>
      <c r="K47" s="31"/>
      <c r="L47" s="31">
        <v>3</v>
      </c>
      <c r="M47" s="31"/>
      <c r="N47" s="31"/>
    </row>
    <row r="48" spans="1:14" x14ac:dyDescent="0.25">
      <c r="A48" s="17">
        <v>39</v>
      </c>
      <c r="B48" s="18" t="s">
        <v>60</v>
      </c>
      <c r="C48" s="17">
        <v>14</v>
      </c>
      <c r="D48" s="17"/>
      <c r="E48" s="17">
        <f t="shared" si="2"/>
        <v>14</v>
      </c>
      <c r="F48" s="11">
        <v>18</v>
      </c>
      <c r="G48" s="29"/>
      <c r="H48" s="30"/>
      <c r="I48" s="10"/>
      <c r="J48" s="10"/>
      <c r="K48" s="10"/>
      <c r="L48" s="10"/>
      <c r="M48" s="10"/>
      <c r="N48" s="10"/>
    </row>
    <row r="49" spans="1:14" ht="12.75" x14ac:dyDescent="0.2">
      <c r="A49" s="27" t="s">
        <v>61</v>
      </c>
      <c r="B49" s="27"/>
      <c r="C49" s="28">
        <f>SUM(C31:C48)</f>
        <v>319</v>
      </c>
      <c r="D49" s="28">
        <f>SUM(D31:D48)</f>
        <v>0</v>
      </c>
      <c r="E49" s="28">
        <f>SUM(E31:E48)</f>
        <v>319</v>
      </c>
      <c r="F49" s="28">
        <v>18</v>
      </c>
      <c r="G49" s="28">
        <f t="shared" ref="G49:L49" si="3">SUM(G31:G48)</f>
        <v>0</v>
      </c>
      <c r="H49" s="28">
        <f t="shared" si="3"/>
        <v>0</v>
      </c>
      <c r="I49" s="28">
        <f t="shared" si="3"/>
        <v>1</v>
      </c>
      <c r="J49" s="28">
        <f t="shared" si="3"/>
        <v>0</v>
      </c>
      <c r="K49" s="28">
        <f t="shared" si="3"/>
        <v>6</v>
      </c>
      <c r="L49" s="28">
        <f t="shared" si="3"/>
        <v>5</v>
      </c>
      <c r="M49" s="28">
        <f>SUM(M31:M48)</f>
        <v>6</v>
      </c>
      <c r="N49" s="28">
        <f>SUM(N31:N48)</f>
        <v>0</v>
      </c>
    </row>
    <row r="50" spans="1:14" x14ac:dyDescent="0.25">
      <c r="A50" s="17">
        <v>40</v>
      </c>
      <c r="B50" s="18" t="s">
        <v>62</v>
      </c>
      <c r="C50" s="17">
        <v>22</v>
      </c>
      <c r="D50" s="17"/>
      <c r="E50" s="17">
        <f t="shared" ref="E50:E67" si="4">SUM(C50:D50)</f>
        <v>22</v>
      </c>
      <c r="F50" s="32">
        <v>1</v>
      </c>
      <c r="G50" s="20"/>
      <c r="H50" s="19"/>
      <c r="I50" s="10">
        <v>1</v>
      </c>
      <c r="J50" s="10"/>
      <c r="K50" s="10"/>
      <c r="L50" s="10"/>
      <c r="M50" s="10"/>
      <c r="N50" s="10"/>
    </row>
    <row r="51" spans="1:14" x14ac:dyDescent="0.25">
      <c r="A51" s="17">
        <v>41</v>
      </c>
      <c r="B51" s="18" t="s">
        <v>63</v>
      </c>
      <c r="C51" s="17">
        <v>21</v>
      </c>
      <c r="D51" s="17"/>
      <c r="E51" s="17">
        <f t="shared" si="4"/>
        <v>21</v>
      </c>
      <c r="F51" s="32">
        <v>2</v>
      </c>
      <c r="G51" s="19"/>
      <c r="H51" s="19"/>
      <c r="I51" s="19"/>
      <c r="J51" s="19"/>
      <c r="K51" s="19"/>
      <c r="L51" s="19"/>
      <c r="M51" s="19"/>
      <c r="N51" s="10"/>
    </row>
    <row r="52" spans="1:14" x14ac:dyDescent="0.25">
      <c r="A52" s="17">
        <v>42</v>
      </c>
      <c r="B52" s="18" t="s">
        <v>64</v>
      </c>
      <c r="C52" s="17">
        <v>16</v>
      </c>
      <c r="D52" s="17"/>
      <c r="E52" s="17">
        <f t="shared" si="4"/>
        <v>16</v>
      </c>
      <c r="F52" s="32">
        <v>3</v>
      </c>
      <c r="G52" s="19"/>
      <c r="H52" s="19"/>
      <c r="I52" s="19"/>
      <c r="J52" s="19"/>
      <c r="K52" s="19"/>
      <c r="L52" s="19"/>
      <c r="M52" s="19"/>
      <c r="N52" s="10"/>
    </row>
    <row r="53" spans="1:14" x14ac:dyDescent="0.25">
      <c r="A53" s="17">
        <v>43</v>
      </c>
      <c r="B53" s="18" t="s">
        <v>65</v>
      </c>
      <c r="C53" s="17">
        <v>15</v>
      </c>
      <c r="D53" s="17"/>
      <c r="E53" s="17">
        <f t="shared" si="4"/>
        <v>15</v>
      </c>
      <c r="F53" s="32">
        <v>4</v>
      </c>
      <c r="G53" s="20"/>
      <c r="H53" s="19"/>
      <c r="I53" s="19"/>
      <c r="J53" s="19"/>
      <c r="K53" s="19"/>
      <c r="L53" s="19"/>
      <c r="M53" s="19"/>
      <c r="N53" s="10"/>
    </row>
    <row r="54" spans="1:14" x14ac:dyDescent="0.25">
      <c r="A54" s="17">
        <v>44</v>
      </c>
      <c r="B54" s="18" t="s">
        <v>66</v>
      </c>
      <c r="C54" s="17">
        <v>17</v>
      </c>
      <c r="D54" s="17"/>
      <c r="E54" s="17">
        <f t="shared" si="4"/>
        <v>17</v>
      </c>
      <c r="F54" s="32">
        <v>5</v>
      </c>
      <c r="G54" s="19"/>
      <c r="H54" s="19"/>
      <c r="I54" s="19"/>
      <c r="J54" s="19"/>
      <c r="K54" s="19"/>
      <c r="L54" s="19"/>
      <c r="M54" s="19"/>
      <c r="N54" s="10"/>
    </row>
    <row r="55" spans="1:14" x14ac:dyDescent="0.25">
      <c r="A55" s="17">
        <v>45</v>
      </c>
      <c r="B55" s="18" t="s">
        <v>67</v>
      </c>
      <c r="C55" s="17">
        <v>16</v>
      </c>
      <c r="D55" s="17"/>
      <c r="E55" s="17">
        <f t="shared" si="4"/>
        <v>16</v>
      </c>
      <c r="F55" s="32">
        <v>6</v>
      </c>
      <c r="G55" s="19"/>
      <c r="H55" s="19"/>
      <c r="I55" s="19"/>
      <c r="J55" s="19"/>
      <c r="K55" s="19"/>
      <c r="L55" s="19">
        <v>1</v>
      </c>
      <c r="M55" s="19"/>
      <c r="N55" s="10"/>
    </row>
    <row r="56" spans="1:14" x14ac:dyDescent="0.25">
      <c r="A56" s="17">
        <v>46</v>
      </c>
      <c r="B56" s="18" t="s">
        <v>68</v>
      </c>
      <c r="C56" s="17">
        <v>14</v>
      </c>
      <c r="D56" s="17"/>
      <c r="E56" s="17">
        <f t="shared" si="4"/>
        <v>14</v>
      </c>
      <c r="F56" s="32">
        <v>7</v>
      </c>
      <c r="G56" s="19"/>
      <c r="H56" s="19"/>
      <c r="I56" s="19"/>
      <c r="J56" s="19"/>
      <c r="K56" s="19"/>
      <c r="L56" s="19"/>
      <c r="M56" s="19"/>
      <c r="N56" s="10"/>
    </row>
    <row r="57" spans="1:14" x14ac:dyDescent="0.25">
      <c r="A57" s="17">
        <v>47</v>
      </c>
      <c r="B57" s="18" t="s">
        <v>69</v>
      </c>
      <c r="C57" s="17">
        <v>21</v>
      </c>
      <c r="D57" s="17"/>
      <c r="E57" s="17">
        <f t="shared" si="4"/>
        <v>21</v>
      </c>
      <c r="F57" s="32">
        <v>8</v>
      </c>
      <c r="G57" s="19"/>
      <c r="H57" s="19"/>
      <c r="I57" s="19"/>
      <c r="J57" s="19"/>
      <c r="K57" s="19"/>
      <c r="L57" s="19"/>
      <c r="M57" s="19"/>
      <c r="N57" s="10"/>
    </row>
    <row r="58" spans="1:14" x14ac:dyDescent="0.25">
      <c r="A58" s="17">
        <v>48</v>
      </c>
      <c r="B58" s="18" t="s">
        <v>70</v>
      </c>
      <c r="C58" s="17">
        <v>24</v>
      </c>
      <c r="D58" s="17"/>
      <c r="E58" s="17">
        <f t="shared" si="4"/>
        <v>24</v>
      </c>
      <c r="F58" s="32">
        <v>9</v>
      </c>
      <c r="G58" s="19"/>
      <c r="H58" s="29"/>
      <c r="I58" s="29"/>
      <c r="J58" s="29"/>
      <c r="K58" s="29"/>
      <c r="L58" s="29"/>
      <c r="M58" s="29"/>
      <c r="N58" s="10"/>
    </row>
    <row r="59" spans="1:14" x14ac:dyDescent="0.25">
      <c r="A59" s="17">
        <v>49</v>
      </c>
      <c r="B59" s="18" t="s">
        <v>71</v>
      </c>
      <c r="C59" s="17">
        <v>23</v>
      </c>
      <c r="D59" s="17"/>
      <c r="E59" s="17">
        <f t="shared" si="4"/>
        <v>23</v>
      </c>
      <c r="F59" s="32">
        <v>10</v>
      </c>
      <c r="G59" s="20"/>
      <c r="H59" s="29"/>
      <c r="I59" s="29"/>
      <c r="J59" s="29">
        <v>1</v>
      </c>
      <c r="K59" s="29"/>
      <c r="L59" s="29"/>
      <c r="M59" s="29"/>
      <c r="N59" s="33"/>
    </row>
    <row r="60" spans="1:14" x14ac:dyDescent="0.25">
      <c r="A60" s="17">
        <v>50</v>
      </c>
      <c r="B60" s="18" t="s">
        <v>72</v>
      </c>
      <c r="C60" s="17">
        <v>19</v>
      </c>
      <c r="D60" s="17"/>
      <c r="E60" s="17">
        <f t="shared" si="4"/>
        <v>19</v>
      </c>
      <c r="F60" s="32">
        <v>11</v>
      </c>
      <c r="G60" s="19"/>
      <c r="H60" s="29"/>
      <c r="I60" s="29"/>
      <c r="J60" s="29"/>
      <c r="K60" s="29"/>
      <c r="L60" s="29"/>
      <c r="M60" s="29"/>
      <c r="N60" s="10"/>
    </row>
    <row r="61" spans="1:14" x14ac:dyDescent="0.25">
      <c r="A61" s="17">
        <v>51</v>
      </c>
      <c r="B61" s="18" t="s">
        <v>73</v>
      </c>
      <c r="C61" s="17">
        <v>15</v>
      </c>
      <c r="D61" s="17"/>
      <c r="E61" s="17">
        <f t="shared" si="4"/>
        <v>15</v>
      </c>
      <c r="F61" s="32">
        <v>12</v>
      </c>
      <c r="G61" s="19"/>
      <c r="H61" s="29"/>
      <c r="I61" s="29"/>
      <c r="J61" s="29"/>
      <c r="K61" s="29"/>
      <c r="L61" s="29"/>
      <c r="M61" s="29"/>
      <c r="N61" s="10"/>
    </row>
    <row r="62" spans="1:14" x14ac:dyDescent="0.25">
      <c r="A62" s="17">
        <v>52</v>
      </c>
      <c r="B62" s="18" t="s">
        <v>74</v>
      </c>
      <c r="C62" s="17">
        <v>21</v>
      </c>
      <c r="D62" s="17"/>
      <c r="E62" s="17">
        <f t="shared" si="4"/>
        <v>21</v>
      </c>
      <c r="F62" s="32">
        <v>13</v>
      </c>
      <c r="G62" s="19"/>
      <c r="H62" s="29"/>
      <c r="I62" s="29"/>
      <c r="J62" s="29"/>
      <c r="K62" s="29"/>
      <c r="L62" s="29"/>
      <c r="M62" s="29">
        <v>1</v>
      </c>
      <c r="N62" s="10"/>
    </row>
    <row r="63" spans="1:14" x14ac:dyDescent="0.25">
      <c r="A63" s="17">
        <v>53</v>
      </c>
      <c r="B63" s="18" t="s">
        <v>75</v>
      </c>
      <c r="C63" s="17">
        <v>24</v>
      </c>
      <c r="D63" s="17"/>
      <c r="E63" s="17">
        <f t="shared" si="4"/>
        <v>24</v>
      </c>
      <c r="F63" s="32">
        <v>14</v>
      </c>
      <c r="G63" s="19"/>
      <c r="H63" s="29"/>
      <c r="I63" s="29"/>
      <c r="J63" s="29"/>
      <c r="K63" s="29"/>
      <c r="L63" s="29">
        <v>1</v>
      </c>
      <c r="M63" s="29"/>
      <c r="N63" s="10"/>
    </row>
    <row r="64" spans="1:14" x14ac:dyDescent="0.25">
      <c r="A64" s="17">
        <v>54</v>
      </c>
      <c r="B64" s="18" t="s">
        <v>76</v>
      </c>
      <c r="C64" s="17">
        <v>19</v>
      </c>
      <c r="D64" s="17"/>
      <c r="E64" s="17">
        <f t="shared" si="4"/>
        <v>19</v>
      </c>
      <c r="F64" s="32">
        <v>15</v>
      </c>
      <c r="G64" s="11"/>
      <c r="H64" s="29"/>
      <c r="I64" s="29"/>
      <c r="J64" s="29"/>
      <c r="K64" s="29"/>
      <c r="L64" s="29">
        <v>1</v>
      </c>
      <c r="M64" s="29"/>
      <c r="N64" s="10"/>
    </row>
    <row r="65" spans="1:14" x14ac:dyDescent="0.25">
      <c r="A65" s="17">
        <v>55</v>
      </c>
      <c r="B65" s="18" t="s">
        <v>77</v>
      </c>
      <c r="C65" s="17">
        <v>11</v>
      </c>
      <c r="D65" s="17"/>
      <c r="E65" s="17">
        <f t="shared" si="4"/>
        <v>11</v>
      </c>
      <c r="F65" s="32">
        <v>16</v>
      </c>
      <c r="G65" s="11"/>
      <c r="H65" s="29"/>
      <c r="I65" s="29"/>
      <c r="J65" s="29"/>
      <c r="K65" s="29"/>
      <c r="L65" s="29"/>
      <c r="M65" s="29"/>
      <c r="N65" s="11"/>
    </row>
    <row r="66" spans="1:14" x14ac:dyDescent="0.25">
      <c r="A66" s="17">
        <v>56</v>
      </c>
      <c r="B66" s="18" t="s">
        <v>78</v>
      </c>
      <c r="C66" s="17">
        <v>18</v>
      </c>
      <c r="D66" s="17"/>
      <c r="E66" s="17">
        <f t="shared" si="4"/>
        <v>18</v>
      </c>
      <c r="F66" s="32">
        <v>17</v>
      </c>
      <c r="G66" s="11"/>
      <c r="H66" s="29"/>
      <c r="I66" s="10">
        <v>1</v>
      </c>
      <c r="J66" s="10"/>
      <c r="K66" s="10"/>
      <c r="L66" s="10"/>
      <c r="M66" s="10"/>
      <c r="N66" s="10"/>
    </row>
    <row r="67" spans="1:14" x14ac:dyDescent="0.25">
      <c r="A67" s="17">
        <v>57</v>
      </c>
      <c r="B67" s="18" t="s">
        <v>79</v>
      </c>
      <c r="C67" s="17">
        <v>7</v>
      </c>
      <c r="D67" s="17"/>
      <c r="E67" s="17">
        <f t="shared" si="4"/>
        <v>7</v>
      </c>
      <c r="F67" s="32">
        <v>18</v>
      </c>
      <c r="G67" s="11"/>
      <c r="H67" s="29"/>
      <c r="I67" s="10"/>
      <c r="J67" s="10"/>
      <c r="K67" s="10"/>
      <c r="L67" s="10"/>
      <c r="M67" s="10"/>
      <c r="N67" s="10"/>
    </row>
    <row r="68" spans="1:14" ht="12.75" x14ac:dyDescent="0.2">
      <c r="A68" s="27" t="s">
        <v>80</v>
      </c>
      <c r="B68" s="27"/>
      <c r="C68" s="28">
        <f>SUM(C50:C67)</f>
        <v>323</v>
      </c>
      <c r="D68" s="28">
        <f>SUM(D50:D67)</f>
        <v>0</v>
      </c>
      <c r="E68" s="28">
        <f>SUM(E50:E67)</f>
        <v>323</v>
      </c>
      <c r="F68" s="28">
        <v>18</v>
      </c>
      <c r="G68" s="28">
        <f t="shared" ref="G68:M68" si="5">SUM(G50:G67)</f>
        <v>0</v>
      </c>
      <c r="H68" s="28">
        <f t="shared" si="5"/>
        <v>0</v>
      </c>
      <c r="I68" s="28">
        <f t="shared" si="5"/>
        <v>2</v>
      </c>
      <c r="J68" s="28">
        <f t="shared" si="5"/>
        <v>1</v>
      </c>
      <c r="K68" s="28">
        <f t="shared" si="5"/>
        <v>0</v>
      </c>
      <c r="L68" s="28">
        <f t="shared" si="5"/>
        <v>3</v>
      </c>
      <c r="M68" s="28">
        <f t="shared" si="5"/>
        <v>1</v>
      </c>
      <c r="N68" s="28">
        <f>SUM(N50:N67)</f>
        <v>0</v>
      </c>
    </row>
    <row r="69" spans="1:14" x14ac:dyDescent="0.25">
      <c r="A69" s="17">
        <v>58</v>
      </c>
      <c r="B69" s="18" t="s">
        <v>81</v>
      </c>
      <c r="C69" s="17">
        <v>16</v>
      </c>
      <c r="D69" s="17"/>
      <c r="E69" s="17">
        <f>SUM(C69:D69)</f>
        <v>16</v>
      </c>
      <c r="F69" s="32">
        <v>1</v>
      </c>
      <c r="G69" s="19"/>
      <c r="H69" s="19"/>
      <c r="I69" s="10">
        <v>1</v>
      </c>
      <c r="J69" s="10"/>
      <c r="K69" s="10"/>
      <c r="L69" s="10"/>
      <c r="M69" s="10"/>
      <c r="N69" s="10"/>
    </row>
    <row r="70" spans="1:14" x14ac:dyDescent="0.25">
      <c r="A70" s="17">
        <v>59</v>
      </c>
      <c r="B70" s="18" t="s">
        <v>82</v>
      </c>
      <c r="C70" s="17">
        <v>23</v>
      </c>
      <c r="D70" s="17"/>
      <c r="E70" s="17">
        <f t="shared" ref="E70:E80" si="6">SUM(C70:D70)</f>
        <v>23</v>
      </c>
      <c r="F70" s="32">
        <v>2</v>
      </c>
      <c r="G70" s="19"/>
      <c r="H70" s="19"/>
      <c r="I70" s="10"/>
      <c r="J70" s="10"/>
      <c r="K70" s="10"/>
      <c r="L70" s="10"/>
      <c r="M70" s="10"/>
      <c r="N70" s="10"/>
    </row>
    <row r="71" spans="1:14" x14ac:dyDescent="0.25">
      <c r="A71" s="17">
        <v>60</v>
      </c>
      <c r="B71" s="18" t="s">
        <v>83</v>
      </c>
      <c r="C71" s="17">
        <v>18</v>
      </c>
      <c r="D71" s="17"/>
      <c r="E71" s="17">
        <f t="shared" si="6"/>
        <v>18</v>
      </c>
      <c r="F71" s="32">
        <v>3</v>
      </c>
      <c r="G71" s="19"/>
      <c r="H71" s="19"/>
      <c r="I71" s="10"/>
      <c r="J71" s="10"/>
      <c r="K71" s="10"/>
      <c r="L71" s="10"/>
      <c r="M71" s="10"/>
      <c r="N71" s="10"/>
    </row>
    <row r="72" spans="1:14" x14ac:dyDescent="0.25">
      <c r="A72" s="17">
        <v>61</v>
      </c>
      <c r="B72" s="18" t="s">
        <v>84</v>
      </c>
      <c r="C72" s="17">
        <v>15</v>
      </c>
      <c r="D72" s="17"/>
      <c r="E72" s="17">
        <f t="shared" si="6"/>
        <v>15</v>
      </c>
      <c r="F72" s="32">
        <v>4</v>
      </c>
      <c r="G72" s="19"/>
      <c r="H72" s="19"/>
      <c r="I72" s="10">
        <v>1</v>
      </c>
      <c r="J72" s="10"/>
      <c r="K72" s="10"/>
      <c r="L72" s="10"/>
      <c r="M72" s="10"/>
      <c r="N72" s="10"/>
    </row>
    <row r="73" spans="1:14" x14ac:dyDescent="0.25">
      <c r="A73" s="17">
        <v>62</v>
      </c>
      <c r="B73" s="18" t="s">
        <v>85</v>
      </c>
      <c r="C73" s="17">
        <v>14</v>
      </c>
      <c r="D73" s="17"/>
      <c r="E73" s="17">
        <f t="shared" si="6"/>
        <v>14</v>
      </c>
      <c r="F73" s="32">
        <v>5</v>
      </c>
      <c r="G73" s="19"/>
      <c r="H73" s="19"/>
      <c r="I73" s="19"/>
      <c r="J73" s="19"/>
      <c r="K73" s="19"/>
      <c r="L73" s="19"/>
      <c r="M73" s="19"/>
      <c r="N73" s="10"/>
    </row>
    <row r="74" spans="1:14" x14ac:dyDescent="0.25">
      <c r="A74" s="17">
        <v>63</v>
      </c>
      <c r="B74" s="18" t="s">
        <v>86</v>
      </c>
      <c r="C74" s="17">
        <v>22</v>
      </c>
      <c r="D74" s="17"/>
      <c r="E74" s="17">
        <f t="shared" si="6"/>
        <v>22</v>
      </c>
      <c r="F74" s="32">
        <v>6</v>
      </c>
      <c r="G74" s="19"/>
      <c r="H74" s="19"/>
      <c r="I74" s="19"/>
      <c r="J74" s="19">
        <v>1</v>
      </c>
      <c r="K74" s="19"/>
      <c r="L74" s="19"/>
      <c r="M74" s="19"/>
      <c r="N74" s="19">
        <v>1</v>
      </c>
    </row>
    <row r="75" spans="1:14" x14ac:dyDescent="0.25">
      <c r="A75" s="17">
        <v>64</v>
      </c>
      <c r="B75" s="18" t="s">
        <v>87</v>
      </c>
      <c r="C75" s="17">
        <v>21</v>
      </c>
      <c r="D75" s="17"/>
      <c r="E75" s="17">
        <f t="shared" si="6"/>
        <v>21</v>
      </c>
      <c r="F75" s="32">
        <v>7</v>
      </c>
      <c r="G75" s="19"/>
      <c r="H75" s="19"/>
      <c r="I75" s="19"/>
      <c r="J75" s="19"/>
      <c r="K75" s="19"/>
      <c r="L75" s="19">
        <v>1</v>
      </c>
      <c r="M75" s="19"/>
      <c r="N75" s="24"/>
    </row>
    <row r="76" spans="1:14" x14ac:dyDescent="0.25">
      <c r="A76" s="17">
        <v>65</v>
      </c>
      <c r="B76" s="18" t="s">
        <v>88</v>
      </c>
      <c r="C76" s="17">
        <v>25</v>
      </c>
      <c r="D76" s="17"/>
      <c r="E76" s="17">
        <f t="shared" si="6"/>
        <v>25</v>
      </c>
      <c r="F76" s="32">
        <v>8</v>
      </c>
      <c r="G76" s="19"/>
      <c r="H76" s="19"/>
      <c r="I76" s="10">
        <v>1</v>
      </c>
      <c r="J76" s="10"/>
      <c r="K76" s="10"/>
      <c r="L76" s="10"/>
      <c r="M76" s="10"/>
      <c r="N76" s="10"/>
    </row>
    <row r="77" spans="1:14" x14ac:dyDescent="0.25">
      <c r="A77" s="17">
        <v>66</v>
      </c>
      <c r="B77" s="18" t="s">
        <v>89</v>
      </c>
      <c r="C77" s="17">
        <v>22</v>
      </c>
      <c r="D77" s="17"/>
      <c r="E77" s="17">
        <f t="shared" si="6"/>
        <v>22</v>
      </c>
      <c r="F77" s="32">
        <v>9</v>
      </c>
      <c r="G77" s="19"/>
      <c r="H77" s="19"/>
      <c r="I77" s="10"/>
      <c r="J77" s="10"/>
      <c r="K77" s="10"/>
      <c r="L77" s="10"/>
      <c r="M77" s="10"/>
      <c r="N77" s="10"/>
    </row>
    <row r="78" spans="1:14" x14ac:dyDescent="0.25">
      <c r="A78" s="17">
        <v>67</v>
      </c>
      <c r="B78" s="18" t="s">
        <v>90</v>
      </c>
      <c r="C78" s="17">
        <v>22</v>
      </c>
      <c r="D78" s="17"/>
      <c r="E78" s="17">
        <f t="shared" si="6"/>
        <v>22</v>
      </c>
      <c r="F78" s="32">
        <v>10</v>
      </c>
      <c r="G78" s="19"/>
      <c r="H78" s="19"/>
      <c r="I78" s="10"/>
      <c r="J78" s="10"/>
      <c r="K78" s="10"/>
      <c r="L78" s="10"/>
      <c r="M78" s="10"/>
      <c r="N78" s="10"/>
    </row>
    <row r="79" spans="1:14" x14ac:dyDescent="0.25">
      <c r="A79" s="17">
        <v>68</v>
      </c>
      <c r="B79" s="18" t="s">
        <v>91</v>
      </c>
      <c r="C79" s="17">
        <v>12</v>
      </c>
      <c r="D79" s="17"/>
      <c r="E79" s="17">
        <f t="shared" si="6"/>
        <v>12</v>
      </c>
      <c r="F79" s="32">
        <v>11</v>
      </c>
      <c r="G79" s="19"/>
      <c r="H79" s="19"/>
      <c r="I79" s="10"/>
      <c r="J79" s="10"/>
      <c r="K79" s="10"/>
      <c r="L79" s="10"/>
      <c r="M79" s="10"/>
      <c r="N79" s="10"/>
    </row>
    <row r="80" spans="1:14" x14ac:dyDescent="0.25">
      <c r="A80" s="17">
        <v>69</v>
      </c>
      <c r="B80" s="18" t="s">
        <v>92</v>
      </c>
      <c r="C80" s="17">
        <v>20</v>
      </c>
      <c r="D80" s="17"/>
      <c r="E80" s="17">
        <f t="shared" si="6"/>
        <v>20</v>
      </c>
      <c r="F80" s="32">
        <v>12</v>
      </c>
      <c r="G80" s="31"/>
      <c r="H80" s="34"/>
      <c r="I80" s="34"/>
      <c r="J80" s="34"/>
      <c r="K80" s="34"/>
      <c r="L80" s="34"/>
      <c r="M80" s="34"/>
      <c r="N80" s="34"/>
    </row>
    <row r="81" spans="1:14" ht="12.75" x14ac:dyDescent="0.2">
      <c r="A81" s="27" t="s">
        <v>93</v>
      </c>
      <c r="B81" s="27"/>
      <c r="C81" s="28">
        <f>SUM(C69:C80)</f>
        <v>230</v>
      </c>
      <c r="D81" s="28">
        <f>SUM(D69:D80)</f>
        <v>0</v>
      </c>
      <c r="E81" s="28">
        <f>SUM(E69:E80)</f>
        <v>230</v>
      </c>
      <c r="F81" s="28">
        <f>F80</f>
        <v>12</v>
      </c>
      <c r="G81" s="28">
        <f t="shared" ref="G81:L81" si="7">SUM(G69:G80)</f>
        <v>0</v>
      </c>
      <c r="H81" s="28">
        <f t="shared" si="7"/>
        <v>0</v>
      </c>
      <c r="I81" s="28">
        <f t="shared" si="7"/>
        <v>3</v>
      </c>
      <c r="J81" s="28">
        <f t="shared" si="7"/>
        <v>1</v>
      </c>
      <c r="K81" s="28">
        <f t="shared" si="7"/>
        <v>0</v>
      </c>
      <c r="L81" s="28">
        <f t="shared" si="7"/>
        <v>1</v>
      </c>
      <c r="M81" s="28">
        <f>SUM(M69:M80)</f>
        <v>0</v>
      </c>
      <c r="N81" s="28">
        <f>SUM(N69:N80)</f>
        <v>1</v>
      </c>
    </row>
    <row r="82" spans="1:14" ht="15.75" x14ac:dyDescent="0.25">
      <c r="A82" s="35" t="s">
        <v>94</v>
      </c>
      <c r="B82" s="35"/>
      <c r="C82" s="36">
        <f t="shared" ref="C82:N82" si="8">SUM(C30,C81,C68,C49)</f>
        <v>1326</v>
      </c>
      <c r="D82" s="36">
        <f t="shared" si="8"/>
        <v>0</v>
      </c>
      <c r="E82" s="36">
        <f t="shared" si="8"/>
        <v>1326</v>
      </c>
      <c r="F82" s="36">
        <f t="shared" si="8"/>
        <v>69</v>
      </c>
      <c r="G82" s="36">
        <f t="shared" si="8"/>
        <v>0</v>
      </c>
      <c r="H82" s="36">
        <f t="shared" si="8"/>
        <v>0</v>
      </c>
      <c r="I82" s="36">
        <f t="shared" si="8"/>
        <v>6</v>
      </c>
      <c r="J82" s="36">
        <f t="shared" si="8"/>
        <v>2</v>
      </c>
      <c r="K82" s="36">
        <f t="shared" si="8"/>
        <v>8</v>
      </c>
      <c r="L82" s="36">
        <f t="shared" si="8"/>
        <v>12</v>
      </c>
      <c r="M82" s="36">
        <f t="shared" si="8"/>
        <v>11</v>
      </c>
      <c r="N82" s="36">
        <f t="shared" si="8"/>
        <v>8</v>
      </c>
    </row>
    <row r="83" spans="1:14" ht="14.25" x14ac:dyDescent="0.2">
      <c r="A83" s="37" t="s">
        <v>95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</row>
    <row r="84" spans="1:14" ht="15" customHeight="1" x14ac:dyDescent="0.2">
      <c r="A84" s="17">
        <v>70</v>
      </c>
      <c r="B84" s="40" t="s">
        <v>96</v>
      </c>
      <c r="C84" s="41">
        <v>0</v>
      </c>
      <c r="D84" s="34"/>
      <c r="E84" s="42">
        <f>C84</f>
        <v>0</v>
      </c>
      <c r="F84" s="34">
        <v>1</v>
      </c>
      <c r="G84" s="34"/>
      <c r="H84" s="34"/>
      <c r="I84" s="34"/>
      <c r="J84" s="34"/>
      <c r="K84" s="34"/>
      <c r="L84" s="34"/>
      <c r="M84" s="34"/>
      <c r="N84" s="34"/>
    </row>
    <row r="85" spans="1:14" ht="15" customHeight="1" x14ac:dyDescent="0.25">
      <c r="A85" s="17">
        <v>71</v>
      </c>
      <c r="B85" s="40" t="s">
        <v>97</v>
      </c>
      <c r="C85" s="43">
        <v>0</v>
      </c>
      <c r="D85" s="44"/>
      <c r="E85" s="44">
        <f>C85</f>
        <v>0</v>
      </c>
      <c r="F85" s="44">
        <v>2</v>
      </c>
      <c r="G85" s="44"/>
      <c r="H85" s="44"/>
      <c r="I85" s="44"/>
      <c r="J85" s="44"/>
      <c r="K85" s="44"/>
      <c r="L85" s="44"/>
      <c r="M85" s="44"/>
      <c r="N85" s="45"/>
    </row>
    <row r="86" spans="1:14" ht="15.75" x14ac:dyDescent="0.25">
      <c r="A86" s="35" t="s">
        <v>98</v>
      </c>
      <c r="B86" s="35"/>
      <c r="C86" s="36">
        <f>SUM(C84:C85)</f>
        <v>0</v>
      </c>
      <c r="D86" s="36">
        <f>SUM(D85:D85)</f>
        <v>0</v>
      </c>
      <c r="E86" s="36">
        <f>SUM(E84:E85)</f>
        <v>0</v>
      </c>
      <c r="F86" s="36">
        <f>F85</f>
        <v>2</v>
      </c>
      <c r="G86" s="36">
        <f>SUM(G85:G85)</f>
        <v>0</v>
      </c>
      <c r="H86" s="36">
        <f>SUM(H85:H85)</f>
        <v>0</v>
      </c>
      <c r="I86" s="36"/>
      <c r="J86" s="36"/>
      <c r="K86" s="36"/>
      <c r="L86" s="36"/>
      <c r="M86" s="36"/>
      <c r="N86" s="36">
        <f>SUM(N85:N85)</f>
        <v>0</v>
      </c>
    </row>
    <row r="87" spans="1:14" ht="12.75" x14ac:dyDescent="0.2">
      <c r="A87" s="46" t="s">
        <v>99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8"/>
    </row>
    <row r="88" spans="1:14" ht="10.5" customHeight="1" x14ac:dyDescent="0.25">
      <c r="A88" s="44"/>
      <c r="B88" s="40"/>
      <c r="C88" s="44"/>
      <c r="D88" s="44"/>
      <c r="E88" s="44"/>
      <c r="F88" s="32"/>
      <c r="G88" s="31"/>
      <c r="H88" s="19"/>
      <c r="I88" s="19"/>
      <c r="J88" s="19"/>
      <c r="K88" s="19"/>
      <c r="L88" s="19"/>
      <c r="M88" s="19"/>
      <c r="N88" s="10"/>
    </row>
    <row r="89" spans="1:14" ht="15.75" x14ac:dyDescent="0.25">
      <c r="A89" s="35" t="s">
        <v>100</v>
      </c>
      <c r="B89" s="35"/>
      <c r="C89" s="36">
        <f>SUM(C88:C88)</f>
        <v>0</v>
      </c>
      <c r="D89" s="36">
        <f>SUM(D88:D88)</f>
        <v>0</v>
      </c>
      <c r="E89" s="36">
        <f>SUM(E88:E88)</f>
        <v>0</v>
      </c>
      <c r="F89" s="36">
        <f>F88</f>
        <v>0</v>
      </c>
      <c r="G89" s="36">
        <f>SUM(G88:G88)</f>
        <v>0</v>
      </c>
      <c r="H89" s="36">
        <f>SUM(H88:H88)</f>
        <v>0</v>
      </c>
      <c r="I89" s="36"/>
      <c r="J89" s="36"/>
      <c r="K89" s="36"/>
      <c r="L89" s="36"/>
      <c r="M89" s="36"/>
      <c r="N89" s="36">
        <f>SUM(N88:N88)</f>
        <v>0</v>
      </c>
    </row>
    <row r="90" spans="1:14" ht="12.75" x14ac:dyDescent="0.2">
      <c r="A90" s="46" t="s">
        <v>101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8"/>
    </row>
    <row r="91" spans="1:14" x14ac:dyDescent="0.25">
      <c r="A91" s="44">
        <v>1</v>
      </c>
      <c r="B91" s="49" t="s">
        <v>102</v>
      </c>
      <c r="C91" s="17">
        <v>6</v>
      </c>
      <c r="D91" s="50"/>
      <c r="E91" s="42">
        <f>SUM(C91:D91)</f>
        <v>6</v>
      </c>
      <c r="F91" s="32">
        <v>1</v>
      </c>
      <c r="G91" s="31"/>
      <c r="H91" s="17"/>
      <c r="I91" s="17"/>
      <c r="J91" s="17"/>
      <c r="K91" s="17"/>
      <c r="L91" s="17"/>
      <c r="M91" s="17"/>
      <c r="N91" s="31"/>
    </row>
    <row r="92" spans="1:14" x14ac:dyDescent="0.25">
      <c r="A92" s="44">
        <v>2</v>
      </c>
      <c r="B92" s="40" t="s">
        <v>103</v>
      </c>
      <c r="C92" s="17">
        <v>5</v>
      </c>
      <c r="D92" s="50"/>
      <c r="E92" s="42">
        <f>SUM(C92:D92)</f>
        <v>5</v>
      </c>
      <c r="F92" s="32">
        <v>2</v>
      </c>
      <c r="G92" s="31"/>
      <c r="H92" s="17"/>
      <c r="I92" s="17"/>
      <c r="J92" s="17"/>
      <c r="K92" s="17"/>
      <c r="L92" s="17"/>
      <c r="M92" s="17"/>
      <c r="N92" s="31"/>
    </row>
    <row r="93" spans="1:14" ht="15.75" x14ac:dyDescent="0.25">
      <c r="A93" s="44">
        <v>3</v>
      </c>
      <c r="B93" s="40" t="s">
        <v>104</v>
      </c>
      <c r="C93" s="17">
        <v>5</v>
      </c>
      <c r="D93" s="17"/>
      <c r="E93" s="42">
        <v>5</v>
      </c>
      <c r="F93" s="32">
        <v>3</v>
      </c>
      <c r="G93" s="51"/>
      <c r="H93" s="17"/>
      <c r="I93" s="17"/>
      <c r="J93" s="17"/>
      <c r="K93" s="17"/>
      <c r="L93" s="17"/>
      <c r="M93" s="17"/>
      <c r="N93" s="51"/>
    </row>
    <row r="94" spans="1:14" ht="15.75" x14ac:dyDescent="0.25">
      <c r="A94" s="44">
        <v>4</v>
      </c>
      <c r="B94" s="40" t="s">
        <v>105</v>
      </c>
      <c r="C94" s="17">
        <v>6</v>
      </c>
      <c r="D94" s="17"/>
      <c r="E94" s="42">
        <v>6</v>
      </c>
      <c r="F94" s="32">
        <v>4</v>
      </c>
      <c r="G94" s="31"/>
      <c r="H94" s="17"/>
      <c r="I94" s="17"/>
      <c r="J94" s="17"/>
      <c r="K94" s="17"/>
      <c r="L94" s="17"/>
      <c r="M94" s="17"/>
      <c r="N94" s="51"/>
    </row>
    <row r="95" spans="1:14" ht="15.75" hidden="1" x14ac:dyDescent="0.25">
      <c r="A95" s="44">
        <v>5</v>
      </c>
      <c r="C95" s="44"/>
      <c r="D95" s="50"/>
      <c r="E95" s="42"/>
      <c r="F95" s="32"/>
      <c r="G95" s="31"/>
      <c r="H95" s="17"/>
      <c r="I95" s="17"/>
      <c r="J95" s="17"/>
      <c r="K95" s="17"/>
      <c r="L95" s="17"/>
      <c r="M95" s="17"/>
      <c r="N95" s="51"/>
    </row>
    <row r="96" spans="1:14" ht="15.75" x14ac:dyDescent="0.25">
      <c r="A96" s="35" t="s">
        <v>106</v>
      </c>
      <c r="B96" s="35"/>
      <c r="C96" s="36">
        <f>SUM(C91:C95)</f>
        <v>22</v>
      </c>
      <c r="D96" s="36">
        <f>SUM(D91:D95)</f>
        <v>0</v>
      </c>
      <c r="E96" s="36">
        <f t="shared" ref="E96:E102" si="9">SUM(C96:D96)</f>
        <v>22</v>
      </c>
      <c r="F96" s="36">
        <f>F95</f>
        <v>0</v>
      </c>
      <c r="G96" s="36">
        <f>SUM(G91:G95)</f>
        <v>0</v>
      </c>
      <c r="H96" s="36">
        <f>SUM(H91:H95)</f>
        <v>0</v>
      </c>
      <c r="I96" s="36"/>
      <c r="J96" s="36"/>
      <c r="K96" s="36"/>
      <c r="L96" s="36"/>
      <c r="M96" s="36"/>
      <c r="N96" s="36">
        <f>SUM(N91:N95)</f>
        <v>0</v>
      </c>
    </row>
    <row r="97" spans="1:14" ht="18.75" x14ac:dyDescent="0.3">
      <c r="A97" s="52" t="s">
        <v>107</v>
      </c>
      <c r="B97" s="52"/>
      <c r="C97" s="53">
        <f>C86+C48+C47+C29+C28+C27</f>
        <v>90</v>
      </c>
      <c r="D97" s="53">
        <f>D86+D48+D47+D29+D28+D27</f>
        <v>0</v>
      </c>
      <c r="E97" s="53">
        <f>E86+E48+E47+E29+E28+E27</f>
        <v>90</v>
      </c>
      <c r="F97" s="53">
        <v>6</v>
      </c>
      <c r="G97" s="53">
        <f>G85+G84+G48+G47+G29+G28+G27</f>
        <v>0</v>
      </c>
      <c r="H97" s="53">
        <f>H85+H84+H48+H47+H29+H28+H27</f>
        <v>0</v>
      </c>
      <c r="I97" s="53"/>
      <c r="J97" s="53"/>
      <c r="K97" s="53"/>
      <c r="L97" s="53"/>
      <c r="M97" s="53"/>
      <c r="N97" s="53">
        <f>N85+N84+N48+N47+N29+N28+N27</f>
        <v>4</v>
      </c>
    </row>
    <row r="98" spans="1:14" ht="18.75" x14ac:dyDescent="0.3">
      <c r="A98" s="52" t="s">
        <v>108</v>
      </c>
      <c r="B98" s="52"/>
      <c r="C98" s="53">
        <f>C81+C68+C46+C45+C44+C43+C42+C41+C40+C39+C38+C37+C36+C35+C34+C33+C32+C31+C9+C10+C11+C12+C13+C14+C15+C16+C17+C18+C19+C20+C21+C22+C23+C24+C25+C26</f>
        <v>1236</v>
      </c>
      <c r="D98" s="53">
        <f>D81+D68+D46+D45+D44+D43+D42+D41+D40+D39+D38+D37+D36+D35+D34+D33+D32+D31+D9+D10+D11+D12+D13+D14+D15+D16+D17+D18+D19+D20+D21+D22+D23+D24+D25+D26</f>
        <v>0</v>
      </c>
      <c r="E98" s="53">
        <f>E81+E68+E46+E45+E44+E43+E42+E41+E40+E39+E38+E37+E36+E35+E34+E33+E32+E31+E9+E10+E11+E12+E13+E14+E15+E16+E17+E18+E19+E20+E21+E22+E23+E24+E25+E26</f>
        <v>1236</v>
      </c>
      <c r="F98" s="53">
        <v>65</v>
      </c>
      <c r="G98" s="53">
        <f>G80+G79+G78+G77+G76+G75+G74+G73+G72+G71+G70+G69+G67+G66+G65+G64+G63+G62+G61+G60+G59+G58+G57+G56+G55+G54+G53+G52+G51+G50+G46+G45+G44+G43+G42+G41+G40+G39+G38+G37+G36+G35+G34+G33+G32+G31+G26+G25+G24+G23+G22+G21+G20+G19+G18+G17+G16+G15+G14+G13+G12+G11+G10+G9</f>
        <v>0</v>
      </c>
      <c r="H98" s="53">
        <f>H80+H79+H78+H77+H76+H75+H74+H73+H72+H71+H70+H69+H67+H66+H65+H64+H63+H62+H61+H60+H59+H58+H57+H56+H55+H54+H53+H52+H51+H50+H46+H45+H44+H43+H42+H41+H40+H39+H38+H37+H36+H35+H34+H33+H32+H31+H26+H25+H24+H23+H22+H21+H20+H19+H18+H17+H16+H15+H14+H13+H12+H11+H10+H9</f>
        <v>0</v>
      </c>
      <c r="I98" s="53"/>
      <c r="J98" s="53"/>
      <c r="K98" s="53"/>
      <c r="L98" s="53"/>
      <c r="M98" s="53"/>
      <c r="N98" s="53">
        <f>N80+N79+N78+N77+N76+N75+N74+N73+N72+N71+N70+N69+N67+N66+N65+N64+N63+N62+N61+N60+N59+N58+N57+N56+N55+N54+N53+N52+N51+N50+N46+N45+N44+N43+N42+N41+N40+N39+N38+N37+N36+N35+N34+N33+N32+N31+N26+N25+N24+N23+N22+N21+N20+N19+N18+N17+N16+N15+N14+N13+N12+N11+N10+N9</f>
        <v>4</v>
      </c>
    </row>
    <row r="99" spans="1:14" ht="18.75" x14ac:dyDescent="0.3">
      <c r="A99" s="52" t="s">
        <v>109</v>
      </c>
      <c r="B99" s="52"/>
      <c r="C99" s="53">
        <f>C97+C98</f>
        <v>1326</v>
      </c>
      <c r="D99" s="53">
        <f>D97+D98</f>
        <v>0</v>
      </c>
      <c r="E99" s="53">
        <f>E97+E98</f>
        <v>1326</v>
      </c>
      <c r="F99" s="53">
        <v>71</v>
      </c>
      <c r="G99" s="53">
        <f>G97+G98</f>
        <v>0</v>
      </c>
      <c r="H99" s="53">
        <f>H97+H98</f>
        <v>0</v>
      </c>
      <c r="I99" s="53"/>
      <c r="J99" s="53"/>
      <c r="K99" s="53"/>
      <c r="L99" s="53"/>
      <c r="M99" s="53"/>
      <c r="N99" s="53">
        <f>N97+N98</f>
        <v>8</v>
      </c>
    </row>
    <row r="100" spans="1:14" ht="18.75" x14ac:dyDescent="0.3">
      <c r="A100" s="54" t="s">
        <v>110</v>
      </c>
      <c r="B100" s="54"/>
      <c r="C100" s="55">
        <f>C69+C70+C71+C72+C73+C50+C51+C52+C53+C54+C55+C56+C66+C31+C32+C33+C34+C35+C36+C47+C9+C10+C11+C12+C13+C14+C27+C45+C25</f>
        <v>562</v>
      </c>
      <c r="D100" s="55">
        <f>SUM(D9:D14)+D25+D27+SUM(D31:D37)+D48+SUM(D50:D56)+D66+SUM(D69:D73)+D88</f>
        <v>0</v>
      </c>
      <c r="E100" s="55">
        <f t="shared" si="9"/>
        <v>562</v>
      </c>
      <c r="F100" s="56">
        <v>29</v>
      </c>
      <c r="G100" s="55">
        <f>G9+G10+G11+G12+G13+G14+G25+G27+G31+G32+G33+G34+G35+G36+G45+G47+G50+G51+G52+G53+G54+G55+G56+G66+G69+G70+G71+G72+G73</f>
        <v>0</v>
      </c>
      <c r="H100" s="55">
        <f>H9+H10+H11+H12+H13+H14+H25+H27+H31+H32+H33+H34+H35+H36+H45+H47+H50+H51+H52+H53+H54+H55+H56+H66+H69+H70+H71+H72+H73</f>
        <v>0</v>
      </c>
      <c r="I100" s="55"/>
      <c r="J100" s="55"/>
      <c r="K100" s="55"/>
      <c r="L100" s="55"/>
      <c r="M100" s="55"/>
      <c r="N100" s="55">
        <f>N9+N10+N11+N12+N13+N14+N25+N27+N31+N32+N33+N34+N35+N36+N45+N47+N50+N51+N52+N53+N54+N55+N56+N66+N69+N70+N71+N72+N73</f>
        <v>1</v>
      </c>
    </row>
    <row r="101" spans="1:14" ht="18.75" x14ac:dyDescent="0.3">
      <c r="A101" s="54" t="s">
        <v>111</v>
      </c>
      <c r="B101" s="54"/>
      <c r="C101" s="55">
        <f>C74+C75+C76+C57+C58+C59+C63+C67+C37+C38+C39+C40+C43+C15+C16+C17+C18+C21+C22+C46+C26</f>
        <v>419</v>
      </c>
      <c r="D101" s="55">
        <f>SUM(D10:D15)+D26+D28+SUM(D32:D38)+D49+SUM(D51:D57)+D67+SUM(D70:D74)+D89</f>
        <v>0</v>
      </c>
      <c r="E101" s="55">
        <f t="shared" si="9"/>
        <v>419</v>
      </c>
      <c r="F101" s="56">
        <v>21</v>
      </c>
      <c r="G101" s="55">
        <f>G15+G16+G17+G18+G21+G22+G26+G37+G38+G39+G40+G43+G46+G57+G58+G59+G63+G67+G74+G75+G76</f>
        <v>0</v>
      </c>
      <c r="H101" s="55">
        <f>H15+H16+H17+H18+H21+H22+H26+H37+H38+H39+H40+H43+H46+H57+H58+H59+H63+H67+H74+H75+H76</f>
        <v>0</v>
      </c>
      <c r="I101" s="55"/>
      <c r="J101" s="55"/>
      <c r="K101" s="55"/>
      <c r="L101" s="55"/>
      <c r="M101" s="55"/>
      <c r="N101" s="55">
        <f>N15+N16+N17+N18+N21+N22+N26+N37+N38+N39+N40+N43+N46+N57+N58+N59+N63+N67+N74+N75+N76</f>
        <v>1</v>
      </c>
    </row>
    <row r="102" spans="1:14" ht="18.75" x14ac:dyDescent="0.3">
      <c r="A102" s="57" t="s">
        <v>112</v>
      </c>
      <c r="B102" s="58"/>
      <c r="C102" s="55">
        <f>C86+C80+C79+C78+C77+C65+C64+C62+C61+C60+C48+C44+C42+C41+C29+C28+C23+C19+C20+C24</f>
        <v>345</v>
      </c>
      <c r="D102" s="55">
        <f>SUM(D11:D16)+D27+D29+SUM(D33:D39)+D50+SUM(D52:D58)+D68+SUM(D71:D75)+D90</f>
        <v>0</v>
      </c>
      <c r="E102" s="55">
        <f t="shared" si="9"/>
        <v>345</v>
      </c>
      <c r="F102" s="56">
        <v>19</v>
      </c>
      <c r="G102" s="55">
        <f>G19+G20+G23+G28+G29+G41+G42+G48+G60+G61+G64+G44+G65+G77+G78+G79+G80</f>
        <v>0</v>
      </c>
      <c r="H102" s="55">
        <f>H19+H20+H23+H28+H29+H41+H42+H48+H60+H61+H64+H44+H65+H77+H78+H79+H80</f>
        <v>0</v>
      </c>
      <c r="I102" s="55"/>
      <c r="J102" s="55"/>
      <c r="K102" s="55"/>
      <c r="L102" s="55"/>
      <c r="M102" s="55"/>
      <c r="N102" s="55">
        <f>N19+N20+N23+N28+N29+N41+N42+N48+N60+N61+N64+N44+N65+N77+N78+N79+N80</f>
        <v>5</v>
      </c>
    </row>
    <row r="103" spans="1:14" ht="18.75" x14ac:dyDescent="0.3">
      <c r="A103" s="59" t="s">
        <v>113</v>
      </c>
      <c r="B103" s="60"/>
      <c r="C103" s="55">
        <f>C82</f>
        <v>1326</v>
      </c>
      <c r="D103" s="55">
        <f>D82</f>
        <v>0</v>
      </c>
      <c r="E103" s="55">
        <f>E82</f>
        <v>1326</v>
      </c>
      <c r="F103" s="56">
        <v>69</v>
      </c>
      <c r="G103" s="55">
        <f>G82</f>
        <v>0</v>
      </c>
      <c r="H103" s="55">
        <f>H82</f>
        <v>0</v>
      </c>
      <c r="I103" s="55"/>
      <c r="J103" s="55"/>
      <c r="K103" s="55"/>
      <c r="L103" s="55"/>
      <c r="M103" s="55"/>
      <c r="N103" s="55">
        <f>N82</f>
        <v>8</v>
      </c>
    </row>
    <row r="104" spans="1:14" ht="18.75" x14ac:dyDescent="0.3">
      <c r="A104" s="59" t="s">
        <v>114</v>
      </c>
      <c r="B104" s="60"/>
      <c r="C104" s="55">
        <f>C82+C96</f>
        <v>1348</v>
      </c>
      <c r="D104" s="55">
        <f>D103+D96</f>
        <v>0</v>
      </c>
      <c r="E104" s="55">
        <f>E103+E96</f>
        <v>1348</v>
      </c>
      <c r="F104" s="56">
        <v>71</v>
      </c>
      <c r="G104" s="55">
        <f>G103+G96</f>
        <v>0</v>
      </c>
      <c r="H104" s="55">
        <f>H103+H96</f>
        <v>0</v>
      </c>
      <c r="I104" s="55"/>
      <c r="J104" s="55"/>
      <c r="K104" s="55"/>
      <c r="L104" s="55"/>
      <c r="M104" s="55"/>
      <c r="N104" s="55">
        <f>N103+N96</f>
        <v>8</v>
      </c>
    </row>
    <row r="105" spans="1:14" ht="15.75" customHeight="1" x14ac:dyDescent="0.3">
      <c r="A105" s="59" t="s">
        <v>115</v>
      </c>
      <c r="B105" s="60"/>
      <c r="C105" s="55">
        <f>C86</f>
        <v>0</v>
      </c>
      <c r="D105" s="55">
        <f>D86</f>
        <v>0</v>
      </c>
      <c r="E105" s="55">
        <f>E86</f>
        <v>0</v>
      </c>
      <c r="F105" s="56">
        <v>2</v>
      </c>
      <c r="G105" s="55">
        <f>G86</f>
        <v>0</v>
      </c>
      <c r="H105" s="55">
        <f>H86</f>
        <v>0</v>
      </c>
      <c r="I105" s="55"/>
      <c r="J105" s="55"/>
      <c r="K105" s="55"/>
      <c r="L105" s="55"/>
      <c r="M105" s="55"/>
      <c r="N105" s="55">
        <f>N86</f>
        <v>0</v>
      </c>
    </row>
    <row r="106" spans="1:14" ht="16.5" customHeight="1" x14ac:dyDescent="0.3">
      <c r="A106" s="59" t="s">
        <v>116</v>
      </c>
      <c r="B106" s="60"/>
      <c r="C106" s="55">
        <f t="shared" ref="C106:N106" si="10">C89</f>
        <v>0</v>
      </c>
      <c r="D106" s="55">
        <f t="shared" si="10"/>
        <v>0</v>
      </c>
      <c r="E106" s="55">
        <f t="shared" si="10"/>
        <v>0</v>
      </c>
      <c r="F106" s="56">
        <f t="shared" si="10"/>
        <v>0</v>
      </c>
      <c r="G106" s="55">
        <f t="shared" si="10"/>
        <v>0</v>
      </c>
      <c r="H106" s="55">
        <f t="shared" si="10"/>
        <v>0</v>
      </c>
      <c r="I106" s="55"/>
      <c r="J106" s="55"/>
      <c r="K106" s="55"/>
      <c r="L106" s="55"/>
      <c r="M106" s="55"/>
      <c r="N106" s="55">
        <f t="shared" si="10"/>
        <v>0</v>
      </c>
    </row>
    <row r="107" spans="1:14" ht="18.75" x14ac:dyDescent="0.3">
      <c r="A107" s="59" t="s">
        <v>117</v>
      </c>
      <c r="B107" s="60"/>
      <c r="C107" s="55">
        <f>C81+C67+C66+C65+C48+C47+C29</f>
        <v>314</v>
      </c>
      <c r="D107" s="55">
        <f>D81+D67+D66+D65+D48+D47+D29</f>
        <v>0</v>
      </c>
      <c r="E107" s="55">
        <f>E81+E67+E66+E65+E48+E47+E29</f>
        <v>314</v>
      </c>
      <c r="F107" s="56">
        <v>19</v>
      </c>
      <c r="G107" s="55"/>
      <c r="H107" s="55"/>
      <c r="I107" s="55"/>
      <c r="J107" s="55"/>
      <c r="K107" s="55"/>
      <c r="L107" s="55"/>
      <c r="M107" s="55"/>
      <c r="N107" s="55"/>
    </row>
    <row r="108" spans="1:14" ht="18.75" x14ac:dyDescent="0.3">
      <c r="A108" s="59" t="s">
        <v>118</v>
      </c>
      <c r="B108" s="60"/>
      <c r="C108" s="55">
        <f>C107+C93+C94+O107+C95</f>
        <v>325</v>
      </c>
      <c r="D108" s="55">
        <f>D107+D93+D94+P107+D95</f>
        <v>0</v>
      </c>
      <c r="E108" s="55">
        <f>E107+E93+E94+Q107+E95</f>
        <v>325</v>
      </c>
      <c r="F108" s="56">
        <v>21</v>
      </c>
      <c r="G108" s="55"/>
      <c r="H108" s="55"/>
      <c r="I108" s="55"/>
      <c r="J108" s="55"/>
      <c r="K108" s="55"/>
      <c r="L108" s="55"/>
      <c r="M108" s="55"/>
      <c r="N108" s="55"/>
    </row>
    <row r="109" spans="1:14" ht="18.75" x14ac:dyDescent="0.2">
      <c r="A109" s="61" t="s">
        <v>119</v>
      </c>
      <c r="B109" s="62"/>
      <c r="C109" s="63">
        <f>C99+C96</f>
        <v>1348</v>
      </c>
      <c r="D109" s="63">
        <f t="shared" ref="D109:N109" si="11">D97+D98+D96</f>
        <v>0</v>
      </c>
      <c r="E109" s="63">
        <f t="shared" si="11"/>
        <v>1348</v>
      </c>
      <c r="F109" s="63">
        <f>F97+F98+F96</f>
        <v>71</v>
      </c>
      <c r="G109" s="63">
        <f t="shared" si="11"/>
        <v>0</v>
      </c>
      <c r="H109" s="63">
        <f t="shared" si="11"/>
        <v>0</v>
      </c>
      <c r="I109" s="63"/>
      <c r="J109" s="63"/>
      <c r="K109" s="63"/>
      <c r="L109" s="63"/>
      <c r="M109" s="63"/>
      <c r="N109" s="63">
        <f t="shared" si="11"/>
        <v>8</v>
      </c>
    </row>
    <row r="110" spans="1:14" ht="14.25" customHeight="1" x14ac:dyDescent="0.25">
      <c r="A110" s="64" t="s">
        <v>120</v>
      </c>
      <c r="B110" s="64"/>
      <c r="C110" s="64"/>
      <c r="D110" s="64"/>
      <c r="E110" s="64"/>
      <c r="F110" s="64" t="s">
        <v>121</v>
      </c>
    </row>
    <row r="111" spans="1:14" ht="14.25" customHeight="1" x14ac:dyDescent="0.25">
      <c r="A111" s="64" t="s">
        <v>120</v>
      </c>
      <c r="F111" s="3" t="s">
        <v>122</v>
      </c>
    </row>
    <row r="112" spans="1:14" ht="14.25" customHeight="1" x14ac:dyDescent="0.25">
      <c r="A112" s="64" t="s">
        <v>120</v>
      </c>
      <c r="F112" s="3" t="s">
        <v>123</v>
      </c>
    </row>
    <row r="113" spans="1:15" ht="15.75" x14ac:dyDescent="0.25">
      <c r="B113" s="64"/>
      <c r="C113" s="64"/>
      <c r="D113" s="64"/>
      <c r="E113" s="64"/>
      <c r="F113" s="64"/>
    </row>
    <row r="114" spans="1:15" ht="14.25" x14ac:dyDescent="0.2">
      <c r="A114" s="45" t="s">
        <v>124</v>
      </c>
      <c r="B114" s="45" t="s">
        <v>125</v>
      </c>
      <c r="C114" s="45" t="s">
        <v>126</v>
      </c>
      <c r="D114" s="45" t="s">
        <v>127</v>
      </c>
      <c r="E114" s="45" t="s">
        <v>128</v>
      </c>
      <c r="F114" s="45" t="s">
        <v>129</v>
      </c>
      <c r="G114" s="45" t="s">
        <v>130</v>
      </c>
      <c r="H114" s="45" t="s">
        <v>131</v>
      </c>
      <c r="I114" s="65"/>
      <c r="J114" s="65"/>
      <c r="K114" s="65"/>
      <c r="L114" s="65"/>
      <c r="M114" s="65"/>
    </row>
    <row r="115" spans="1:15" s="4" customFormat="1" x14ac:dyDescent="0.25">
      <c r="A115" s="66" t="s">
        <v>132</v>
      </c>
      <c r="B115" s="50" t="s">
        <v>133</v>
      </c>
      <c r="C115" s="44" t="s">
        <v>134</v>
      </c>
      <c r="D115" s="67">
        <f>C9+C10+C11+C12</f>
        <v>100</v>
      </c>
      <c r="E115" s="67">
        <f>C31+C32+C33+C34</f>
        <v>90</v>
      </c>
      <c r="F115" s="67">
        <f>C50+C51+C52+C53+C54</f>
        <v>91</v>
      </c>
      <c r="G115" s="67">
        <f>C69+C70+C71</f>
        <v>57</v>
      </c>
      <c r="H115" s="44">
        <f>D115+E115+F115+G115</f>
        <v>338</v>
      </c>
      <c r="I115" s="68"/>
      <c r="J115" s="68"/>
      <c r="K115" s="68"/>
      <c r="L115" s="68"/>
      <c r="M115" s="68"/>
      <c r="O115" s="2"/>
    </row>
    <row r="116" spans="1:15" s="4" customFormat="1" x14ac:dyDescent="0.25">
      <c r="A116" s="66" t="s">
        <v>132</v>
      </c>
      <c r="B116" s="50" t="s">
        <v>135</v>
      </c>
      <c r="C116" s="44" t="s">
        <v>136</v>
      </c>
      <c r="D116" s="67">
        <f>C25</f>
        <v>10</v>
      </c>
      <c r="E116" s="67">
        <f>C45</f>
        <v>10</v>
      </c>
      <c r="F116" s="67">
        <f>C66</f>
        <v>18</v>
      </c>
      <c r="G116" s="67"/>
      <c r="H116" s="44">
        <f t="shared" ref="H116:H139" si="12">D116+E116+F116+G116</f>
        <v>38</v>
      </c>
      <c r="I116" s="68"/>
      <c r="J116" s="68"/>
      <c r="K116" s="68"/>
      <c r="L116" s="68"/>
      <c r="M116" s="68"/>
      <c r="O116" s="2"/>
    </row>
    <row r="117" spans="1:15" s="4" customFormat="1" x14ac:dyDescent="0.25">
      <c r="A117" s="66" t="s">
        <v>137</v>
      </c>
      <c r="B117" s="50" t="s">
        <v>133</v>
      </c>
      <c r="C117" s="44" t="s">
        <v>138</v>
      </c>
      <c r="D117" s="67">
        <f>C27</f>
        <v>25</v>
      </c>
      <c r="E117" s="67">
        <f>C47</f>
        <v>19</v>
      </c>
      <c r="F117" s="67"/>
      <c r="G117" s="67"/>
      <c r="H117" s="44">
        <f t="shared" si="12"/>
        <v>44</v>
      </c>
      <c r="I117" s="68"/>
      <c r="J117" s="68"/>
      <c r="K117" s="68"/>
      <c r="L117" s="68"/>
      <c r="M117" s="68"/>
      <c r="O117" s="2"/>
    </row>
    <row r="118" spans="1:15" s="4" customFormat="1" x14ac:dyDescent="0.25">
      <c r="A118" s="66" t="s">
        <v>139</v>
      </c>
      <c r="B118" s="50" t="s">
        <v>133</v>
      </c>
      <c r="C118" s="44" t="s">
        <v>140</v>
      </c>
      <c r="D118" s="67">
        <f>C14</f>
        <v>25</v>
      </c>
      <c r="E118" s="67">
        <f>C36</f>
        <v>17</v>
      </c>
      <c r="F118" s="67">
        <f>C56</f>
        <v>14</v>
      </c>
      <c r="G118" s="67">
        <f>C73</f>
        <v>14</v>
      </c>
      <c r="H118" s="44">
        <f t="shared" si="12"/>
        <v>70</v>
      </c>
      <c r="I118" s="68"/>
      <c r="J118" s="68"/>
      <c r="K118" s="68"/>
      <c r="L118" s="68"/>
      <c r="M118" s="68"/>
      <c r="O118" s="2"/>
    </row>
    <row r="119" spans="1:15" s="4" customFormat="1" x14ac:dyDescent="0.25">
      <c r="A119" s="66" t="s">
        <v>141</v>
      </c>
      <c r="B119" s="50" t="s">
        <v>133</v>
      </c>
      <c r="C119" s="44" t="s">
        <v>142</v>
      </c>
      <c r="D119" s="67"/>
      <c r="E119" s="67">
        <f>C35</f>
        <v>16</v>
      </c>
      <c r="F119" s="67">
        <f>C55</f>
        <v>16</v>
      </c>
      <c r="G119" s="67">
        <f>C72</f>
        <v>15</v>
      </c>
      <c r="H119" s="44">
        <f t="shared" si="12"/>
        <v>47</v>
      </c>
      <c r="I119" s="68"/>
      <c r="J119" s="68"/>
      <c r="K119" s="68"/>
      <c r="L119" s="68"/>
      <c r="M119" s="68"/>
      <c r="O119" s="2"/>
    </row>
    <row r="120" spans="1:15" s="4" customFormat="1" x14ac:dyDescent="0.25">
      <c r="A120" s="66" t="s">
        <v>143</v>
      </c>
      <c r="B120" s="50" t="s">
        <v>133</v>
      </c>
      <c r="C120" s="44" t="s">
        <v>142</v>
      </c>
      <c r="D120" s="67">
        <f>C13</f>
        <v>25</v>
      </c>
      <c r="E120" s="67"/>
      <c r="F120" s="67"/>
      <c r="G120" s="67"/>
      <c r="H120" s="44">
        <f t="shared" si="12"/>
        <v>25</v>
      </c>
      <c r="I120" s="68"/>
      <c r="J120" s="68"/>
      <c r="K120" s="68"/>
      <c r="L120" s="68"/>
      <c r="M120" s="68"/>
      <c r="O120" s="2"/>
    </row>
    <row r="121" spans="1:15" s="4" customFormat="1" x14ac:dyDescent="0.25">
      <c r="A121" s="69"/>
      <c r="B121" s="70" t="s">
        <v>144</v>
      </c>
      <c r="C121" s="71"/>
      <c r="D121" s="71">
        <f>SUM(D115:D120)</f>
        <v>185</v>
      </c>
      <c r="E121" s="71">
        <f>SUM(E115:E120)</f>
        <v>152</v>
      </c>
      <c r="F121" s="71">
        <f>SUM(F115:F120)</f>
        <v>139</v>
      </c>
      <c r="G121" s="71">
        <f>SUM(G115:G120)</f>
        <v>86</v>
      </c>
      <c r="H121" s="71">
        <f>SUM(H115:H120)</f>
        <v>562</v>
      </c>
      <c r="I121" s="68"/>
      <c r="J121" s="68"/>
      <c r="K121" s="68"/>
      <c r="L121" s="68"/>
      <c r="M121" s="68"/>
      <c r="O121" s="2"/>
    </row>
    <row r="122" spans="1:15" s="4" customFormat="1" x14ac:dyDescent="0.25">
      <c r="A122" s="66" t="s">
        <v>145</v>
      </c>
      <c r="B122" s="50" t="s">
        <v>133</v>
      </c>
      <c r="C122" s="44" t="s">
        <v>146</v>
      </c>
      <c r="D122" s="67"/>
      <c r="E122" s="67">
        <f>C37+C38+C39+C40</f>
        <v>76</v>
      </c>
      <c r="F122" s="67">
        <f>C57+C58+C59</f>
        <v>68</v>
      </c>
      <c r="G122" s="67">
        <f>C74+C75+C76</f>
        <v>68</v>
      </c>
      <c r="H122" s="44">
        <f t="shared" si="12"/>
        <v>212</v>
      </c>
      <c r="I122" s="68"/>
      <c r="J122" s="68"/>
      <c r="K122" s="68"/>
      <c r="L122" s="68"/>
      <c r="M122" s="68"/>
      <c r="O122" s="2"/>
    </row>
    <row r="123" spans="1:15" s="4" customFormat="1" x14ac:dyDescent="0.25">
      <c r="A123" s="66" t="s">
        <v>145</v>
      </c>
      <c r="B123" s="50" t="s">
        <v>135</v>
      </c>
      <c r="C123" s="44" t="s">
        <v>147</v>
      </c>
      <c r="D123" s="67"/>
      <c r="E123" s="67">
        <f>C46</f>
        <v>10</v>
      </c>
      <c r="F123" s="67">
        <f>C67</f>
        <v>7</v>
      </c>
      <c r="G123" s="67"/>
      <c r="H123" s="44">
        <f t="shared" si="12"/>
        <v>17</v>
      </c>
      <c r="I123" s="68"/>
      <c r="J123" s="68"/>
      <c r="K123" s="68"/>
      <c r="L123" s="68"/>
      <c r="M123" s="68"/>
      <c r="O123" s="2"/>
    </row>
    <row r="124" spans="1:15" s="4" customFormat="1" x14ac:dyDescent="0.25">
      <c r="A124" s="66" t="s">
        <v>145</v>
      </c>
      <c r="B124" s="50" t="s">
        <v>133</v>
      </c>
      <c r="C124" s="44" t="s">
        <v>146</v>
      </c>
      <c r="D124" s="67">
        <v>85</v>
      </c>
      <c r="E124" s="67"/>
      <c r="F124" s="67"/>
      <c r="G124" s="67"/>
      <c r="H124" s="44">
        <f t="shared" si="12"/>
        <v>85</v>
      </c>
      <c r="I124" s="68"/>
      <c r="J124" s="68"/>
      <c r="K124" s="68"/>
      <c r="L124" s="68"/>
      <c r="M124" s="68"/>
      <c r="O124" s="2"/>
    </row>
    <row r="125" spans="1:15" s="4" customFormat="1" x14ac:dyDescent="0.25">
      <c r="A125" s="66" t="s">
        <v>145</v>
      </c>
      <c r="B125" s="50" t="s">
        <v>135</v>
      </c>
      <c r="C125" s="44" t="s">
        <v>147</v>
      </c>
      <c r="D125" s="67">
        <v>11</v>
      </c>
      <c r="E125" s="67"/>
      <c r="F125" s="67"/>
      <c r="G125" s="67"/>
      <c r="H125" s="44">
        <f t="shared" si="12"/>
        <v>11</v>
      </c>
      <c r="I125" s="68"/>
      <c r="J125" s="68"/>
      <c r="K125" s="68"/>
      <c r="L125" s="68"/>
      <c r="M125" s="68"/>
      <c r="O125" s="2"/>
    </row>
    <row r="126" spans="1:15" s="4" customFormat="1" x14ac:dyDescent="0.25">
      <c r="A126" s="66" t="s">
        <v>148</v>
      </c>
      <c r="B126" s="50" t="s">
        <v>133</v>
      </c>
      <c r="C126" s="44" t="s">
        <v>149</v>
      </c>
      <c r="D126" s="67">
        <f>C21+C22</f>
        <v>48</v>
      </c>
      <c r="E126" s="67">
        <f>C43</f>
        <v>22</v>
      </c>
      <c r="F126" s="67"/>
      <c r="G126" s="67"/>
      <c r="H126" s="44">
        <f t="shared" si="12"/>
        <v>70</v>
      </c>
      <c r="I126" s="68"/>
      <c r="J126" s="68"/>
      <c r="K126" s="68"/>
      <c r="L126" s="68"/>
      <c r="M126" s="68"/>
      <c r="O126" s="2"/>
    </row>
    <row r="127" spans="1:15" s="4" customFormat="1" x14ac:dyDescent="0.25">
      <c r="A127" s="66" t="s">
        <v>150</v>
      </c>
      <c r="B127" s="50" t="s">
        <v>133</v>
      </c>
      <c r="C127" s="44" t="s">
        <v>151</v>
      </c>
      <c r="D127" s="67"/>
      <c r="E127" s="67"/>
      <c r="F127" s="67">
        <f>C63</f>
        <v>24</v>
      </c>
      <c r="G127" s="67"/>
      <c r="H127" s="44">
        <f t="shared" si="12"/>
        <v>24</v>
      </c>
      <c r="I127" s="68"/>
      <c r="J127" s="68"/>
      <c r="K127" s="68"/>
      <c r="L127" s="68"/>
      <c r="M127" s="68"/>
      <c r="O127" s="2"/>
    </row>
    <row r="128" spans="1:15" s="4" customFormat="1" x14ac:dyDescent="0.25">
      <c r="A128" s="70"/>
      <c r="B128" s="70" t="s">
        <v>152</v>
      </c>
      <c r="C128" s="71"/>
      <c r="D128" s="71">
        <f>SUM(D122:D127)</f>
        <v>144</v>
      </c>
      <c r="E128" s="71">
        <f>SUM(E122:E127)</f>
        <v>108</v>
      </c>
      <c r="F128" s="71">
        <f>SUM(F122:F127)</f>
        <v>99</v>
      </c>
      <c r="G128" s="71">
        <f>SUM(G122:G127)</f>
        <v>68</v>
      </c>
      <c r="H128" s="71">
        <f>SUM(H122:H127)</f>
        <v>419</v>
      </c>
      <c r="I128" s="68"/>
      <c r="J128" s="68"/>
      <c r="K128" s="68"/>
      <c r="L128" s="68"/>
      <c r="M128" s="68"/>
      <c r="O128" s="2"/>
    </row>
    <row r="129" spans="1:15" s="4" customFormat="1" x14ac:dyDescent="0.25">
      <c r="A129" s="66" t="s">
        <v>153</v>
      </c>
      <c r="B129" s="50" t="s">
        <v>133</v>
      </c>
      <c r="C129" s="44" t="s">
        <v>154</v>
      </c>
      <c r="D129" s="67">
        <f>C19+C20</f>
        <v>49</v>
      </c>
      <c r="E129" s="67">
        <f>C41+C42</f>
        <v>34</v>
      </c>
      <c r="F129" s="67">
        <f>C60+C61+C62</f>
        <v>55</v>
      </c>
      <c r="G129" s="67">
        <f>C77+C78+C79</f>
        <v>56</v>
      </c>
      <c r="H129" s="44">
        <f>D129+E129+F129+G129</f>
        <v>194</v>
      </c>
      <c r="I129" s="68"/>
      <c r="J129" s="68"/>
      <c r="K129" s="68"/>
      <c r="L129" s="68"/>
      <c r="M129" s="68"/>
      <c r="O129" s="2"/>
    </row>
    <row r="130" spans="1:15" s="4" customFormat="1" x14ac:dyDescent="0.25">
      <c r="A130" s="66" t="s">
        <v>155</v>
      </c>
      <c r="B130" s="50" t="s">
        <v>133</v>
      </c>
      <c r="C130" s="44" t="s">
        <v>156</v>
      </c>
      <c r="D130" s="67">
        <f>C24</f>
        <v>25</v>
      </c>
      <c r="E130" s="67">
        <f>C44</f>
        <v>11</v>
      </c>
      <c r="F130" s="67">
        <f>C64</f>
        <v>19</v>
      </c>
      <c r="G130" s="67"/>
      <c r="H130" s="44">
        <f>D130+E130+F130+G130</f>
        <v>55</v>
      </c>
      <c r="I130" s="68"/>
      <c r="J130" s="68"/>
      <c r="K130" s="68"/>
      <c r="L130" s="68"/>
      <c r="M130" s="68"/>
      <c r="O130" s="2"/>
    </row>
    <row r="131" spans="1:15" s="4" customFormat="1" x14ac:dyDescent="0.25">
      <c r="A131" s="66" t="s">
        <v>157</v>
      </c>
      <c r="B131" s="50" t="s">
        <v>133</v>
      </c>
      <c r="C131" s="44" t="s">
        <v>158</v>
      </c>
      <c r="D131" s="67">
        <f>C23</f>
        <v>19</v>
      </c>
      <c r="E131" s="67"/>
      <c r="F131" s="67">
        <f>C65</f>
        <v>11</v>
      </c>
      <c r="G131" s="67"/>
      <c r="H131" s="44">
        <f t="shared" ref="H131:H136" si="13">D131+E131+F131+G131</f>
        <v>30</v>
      </c>
      <c r="I131" s="68"/>
      <c r="J131" s="68"/>
      <c r="K131" s="68"/>
      <c r="L131" s="68"/>
      <c r="M131" s="68"/>
      <c r="O131" s="2"/>
    </row>
    <row r="132" spans="1:15" s="4" customFormat="1" x14ac:dyDescent="0.25">
      <c r="A132" s="66" t="s">
        <v>159</v>
      </c>
      <c r="B132" s="50" t="s">
        <v>133</v>
      </c>
      <c r="C132" s="44" t="s">
        <v>156</v>
      </c>
      <c r="D132" s="67"/>
      <c r="E132" s="72"/>
      <c r="F132" s="67"/>
      <c r="G132" s="67">
        <f>C80</f>
        <v>20</v>
      </c>
      <c r="H132" s="44">
        <f t="shared" si="13"/>
        <v>20</v>
      </c>
      <c r="I132" s="68"/>
      <c r="J132" s="68"/>
      <c r="K132" s="68"/>
      <c r="L132" s="68"/>
      <c r="M132" s="68"/>
      <c r="O132" s="2"/>
    </row>
    <row r="133" spans="1:15" s="4" customFormat="1" x14ac:dyDescent="0.25">
      <c r="A133" s="66" t="s">
        <v>160</v>
      </c>
      <c r="B133" s="50" t="s">
        <v>133</v>
      </c>
      <c r="C133" s="44" t="s">
        <v>161</v>
      </c>
      <c r="D133" s="67">
        <f>C28</f>
        <v>17</v>
      </c>
      <c r="E133" s="67">
        <f>C48</f>
        <v>14</v>
      </c>
      <c r="F133" s="67"/>
      <c r="G133" s="67"/>
      <c r="H133" s="44">
        <f t="shared" si="13"/>
        <v>31</v>
      </c>
      <c r="I133" s="68"/>
      <c r="J133" s="68"/>
      <c r="K133" s="68"/>
      <c r="L133" s="68"/>
      <c r="M133" s="68"/>
      <c r="O133" s="2"/>
    </row>
    <row r="134" spans="1:15" s="4" customFormat="1" x14ac:dyDescent="0.25">
      <c r="A134" s="66" t="s">
        <v>162</v>
      </c>
      <c r="B134" s="50" t="s">
        <v>135</v>
      </c>
      <c r="C134" s="44" t="s">
        <v>163</v>
      </c>
      <c r="D134" s="67">
        <f>C29</f>
        <v>15</v>
      </c>
      <c r="E134" s="67"/>
      <c r="F134" s="67"/>
      <c r="G134" s="67"/>
      <c r="H134" s="44">
        <f t="shared" si="13"/>
        <v>15</v>
      </c>
      <c r="I134" s="68"/>
      <c r="J134" s="68"/>
      <c r="K134" s="68"/>
      <c r="L134" s="68"/>
      <c r="M134" s="68"/>
      <c r="O134" s="2"/>
    </row>
    <row r="135" spans="1:15" s="4" customFormat="1" x14ac:dyDescent="0.25">
      <c r="A135" s="66" t="s">
        <v>160</v>
      </c>
      <c r="B135" s="50" t="s">
        <v>133</v>
      </c>
      <c r="C135" s="44" t="s">
        <v>96</v>
      </c>
      <c r="D135" s="44">
        <f>C84</f>
        <v>0</v>
      </c>
      <c r="E135" s="44"/>
      <c r="F135" s="44"/>
      <c r="G135" s="44"/>
      <c r="H135" s="44">
        <f t="shared" si="13"/>
        <v>0</v>
      </c>
      <c r="I135" s="68"/>
      <c r="J135" s="68"/>
      <c r="K135" s="68"/>
      <c r="L135" s="68"/>
      <c r="M135" s="68"/>
      <c r="O135" s="2"/>
    </row>
    <row r="136" spans="1:15" s="4" customFormat="1" x14ac:dyDescent="0.25">
      <c r="A136" s="66" t="s">
        <v>162</v>
      </c>
      <c r="B136" s="50" t="s">
        <v>133</v>
      </c>
      <c r="C136" s="44" t="s">
        <v>97</v>
      </c>
      <c r="D136" s="4">
        <f>C85</f>
        <v>0</v>
      </c>
      <c r="E136" s="44"/>
      <c r="F136" s="44"/>
      <c r="G136" s="44"/>
      <c r="H136" s="44">
        <f t="shared" si="13"/>
        <v>0</v>
      </c>
      <c r="I136" s="68"/>
      <c r="J136" s="68"/>
      <c r="K136" s="68"/>
      <c r="L136" s="68"/>
      <c r="M136" s="68"/>
      <c r="O136" s="2"/>
    </row>
    <row r="137" spans="1:15" s="4" customFormat="1" x14ac:dyDescent="0.25">
      <c r="A137" s="70"/>
      <c r="B137" s="70" t="s">
        <v>164</v>
      </c>
      <c r="C137" s="71"/>
      <c r="D137" s="71">
        <f>SUM(D129:D136)</f>
        <v>125</v>
      </c>
      <c r="E137" s="71">
        <f>SUM(E129:E136)</f>
        <v>59</v>
      </c>
      <c r="F137" s="71">
        <f>SUM(F129:F136)</f>
        <v>85</v>
      </c>
      <c r="G137" s="71">
        <f>SUM(G129:G136)</f>
        <v>76</v>
      </c>
      <c r="H137" s="71">
        <f>SUM(H129:H136)</f>
        <v>345</v>
      </c>
      <c r="I137" s="68"/>
      <c r="J137" s="68"/>
      <c r="K137" s="68"/>
      <c r="L137" s="68"/>
      <c r="M137" s="68"/>
      <c r="O137" s="2"/>
    </row>
    <row r="138" spans="1:15" s="4" customFormat="1" x14ac:dyDescent="0.25">
      <c r="A138" s="66" t="s">
        <v>165</v>
      </c>
      <c r="B138" s="50" t="s">
        <v>133</v>
      </c>
      <c r="C138" s="44" t="s">
        <v>166</v>
      </c>
      <c r="D138" s="44">
        <f>C91</f>
        <v>6</v>
      </c>
      <c r="E138" s="44">
        <f>C93</f>
        <v>5</v>
      </c>
      <c r="F138" s="44"/>
      <c r="G138" s="44"/>
      <c r="H138" s="44">
        <f t="shared" si="12"/>
        <v>11</v>
      </c>
      <c r="I138" s="68"/>
      <c r="J138" s="68"/>
      <c r="K138" s="68"/>
      <c r="L138" s="68"/>
      <c r="M138" s="68"/>
      <c r="O138" s="2"/>
    </row>
    <row r="139" spans="1:15" s="4" customFormat="1" x14ac:dyDescent="0.25">
      <c r="A139" s="66" t="s">
        <v>167</v>
      </c>
      <c r="B139" s="50" t="s">
        <v>133</v>
      </c>
      <c r="C139" s="44" t="s">
        <v>166</v>
      </c>
      <c r="D139" s="44">
        <f>C92</f>
        <v>5</v>
      </c>
      <c r="E139" s="44">
        <f>C94</f>
        <v>6</v>
      </c>
      <c r="F139" s="44"/>
      <c r="G139" s="44"/>
      <c r="H139" s="44">
        <f t="shared" si="12"/>
        <v>11</v>
      </c>
      <c r="I139" s="68"/>
      <c r="J139" s="68"/>
      <c r="K139" s="68"/>
      <c r="L139" s="68"/>
      <c r="M139" s="68"/>
      <c r="O139" s="2"/>
    </row>
    <row r="140" spans="1:15" s="4" customFormat="1" x14ac:dyDescent="0.25">
      <c r="A140" s="69"/>
      <c r="B140" s="73" t="s">
        <v>168</v>
      </c>
      <c r="C140" s="71"/>
      <c r="D140" s="71">
        <f>SUM(D138:D139)</f>
        <v>11</v>
      </c>
      <c r="E140" s="71">
        <f>SUM(E138:E139)</f>
        <v>11</v>
      </c>
      <c r="F140" s="71">
        <f>SUM(F138:F139)</f>
        <v>0</v>
      </c>
      <c r="G140" s="71">
        <f>SUM(G138:G139)</f>
        <v>0</v>
      </c>
      <c r="H140" s="71">
        <f>SUM(H138:H139)</f>
        <v>22</v>
      </c>
      <c r="I140" s="68"/>
      <c r="J140" s="68"/>
      <c r="K140" s="68"/>
      <c r="L140" s="68"/>
      <c r="M140" s="68"/>
      <c r="O140" s="2"/>
    </row>
    <row r="141" spans="1:15" s="4" customFormat="1" x14ac:dyDescent="0.25">
      <c r="A141" s="74"/>
      <c r="B141" s="75" t="s">
        <v>169</v>
      </c>
      <c r="C141" s="76"/>
      <c r="D141" s="76">
        <f>D121+D128+D137+D140</f>
        <v>465</v>
      </c>
      <c r="E141" s="76">
        <f>E121+E128+E137+E140</f>
        <v>330</v>
      </c>
      <c r="F141" s="76">
        <f>F121+F128+F137+F140</f>
        <v>323</v>
      </c>
      <c r="G141" s="76">
        <f>G121+G128+G137+G140</f>
        <v>230</v>
      </c>
      <c r="H141" s="76">
        <f>H121+H128+H137+H140</f>
        <v>1348</v>
      </c>
      <c r="I141" s="68"/>
      <c r="J141" s="68"/>
      <c r="K141" s="68"/>
      <c r="L141" s="68"/>
      <c r="M141" s="68"/>
      <c r="O141" s="2"/>
    </row>
    <row r="142" spans="1:15" x14ac:dyDescent="0.25">
      <c r="I142" s="68"/>
      <c r="J142" s="68"/>
      <c r="K142" s="68"/>
      <c r="L142" s="68"/>
      <c r="M142" s="68"/>
    </row>
  </sheetData>
  <mergeCells count="31">
    <mergeCell ref="A109:B109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83:N83"/>
    <mergeCell ref="A86:B86"/>
    <mergeCell ref="A87:N87"/>
    <mergeCell ref="A89:B89"/>
    <mergeCell ref="A90:N90"/>
    <mergeCell ref="A96:B96"/>
    <mergeCell ref="A8:N8"/>
    <mergeCell ref="A30:B30"/>
    <mergeCell ref="A49:B49"/>
    <mergeCell ref="A68:B68"/>
    <mergeCell ref="A81:B81"/>
    <mergeCell ref="A82:B82"/>
    <mergeCell ref="A1:N1"/>
    <mergeCell ref="A3:N3"/>
    <mergeCell ref="A4:N4"/>
    <mergeCell ref="A6:F6"/>
    <mergeCell ref="G6:H6"/>
    <mergeCell ref="I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yagotintseva</dc:creator>
  <cp:lastModifiedBy>yagotintseva</cp:lastModifiedBy>
  <dcterms:created xsi:type="dcterms:W3CDTF">2025-10-22T10:04:40Z</dcterms:created>
  <dcterms:modified xsi:type="dcterms:W3CDTF">2025-10-22T10:06:01Z</dcterms:modified>
</cp:coreProperties>
</file>